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487B4414-7B49-4159-ABC9-928F3DBDEBAE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20" l="1"/>
  <c r="F18" i="20"/>
  <c r="F19" i="20" s="1"/>
  <c r="E18" i="20"/>
  <c r="D18" i="20"/>
  <c r="D19" i="20" s="1"/>
  <c r="F10" i="20"/>
  <c r="F11" i="20" s="1"/>
  <c r="E10" i="20"/>
  <c r="E11" i="20" s="1"/>
  <c r="D10" i="20"/>
  <c r="D11" i="20" s="1"/>
  <c r="L48" i="16"/>
  <c r="M48" i="16"/>
  <c r="N48" i="16"/>
  <c r="L51" i="16"/>
  <c r="M51" i="16"/>
  <c r="N51" i="16"/>
  <c r="L54" i="16"/>
  <c r="M54" i="16"/>
  <c r="N54" i="16"/>
  <c r="L57" i="16"/>
  <c r="L58" i="16" s="1"/>
  <c r="M57" i="16"/>
  <c r="M58" i="16" s="1"/>
  <c r="N57" i="16"/>
  <c r="N58" i="16" s="1"/>
  <c r="L79" i="16"/>
  <c r="M79" i="16"/>
  <c r="N79" i="16"/>
  <c r="L76" i="16"/>
  <c r="M76" i="16"/>
  <c r="N76" i="16"/>
  <c r="L41" i="16"/>
  <c r="M41" i="16"/>
  <c r="N41" i="16"/>
  <c r="L37" i="16"/>
  <c r="M37" i="16"/>
  <c r="N37" i="16"/>
  <c r="L22" i="16"/>
  <c r="M22" i="16"/>
  <c r="N22" i="16"/>
  <c r="L14" i="16"/>
  <c r="M14" i="16"/>
  <c r="N14" i="16"/>
  <c r="L33" i="16"/>
  <c r="M33" i="16"/>
  <c r="N33" i="16"/>
  <c r="L73" i="16"/>
  <c r="M73" i="16"/>
  <c r="N73" i="16"/>
  <c r="L63" i="16"/>
  <c r="M63" i="16"/>
  <c r="N63" i="16"/>
  <c r="L67" i="16"/>
  <c r="M67" i="16"/>
  <c r="N67" i="16"/>
  <c r="L18" i="16"/>
  <c r="M18" i="16"/>
  <c r="N18" i="16"/>
  <c r="N80" i="16" l="1"/>
  <c r="M80" i="16"/>
  <c r="L80" i="16"/>
  <c r="L81" i="16" s="1"/>
  <c r="N6" i="12" s="1"/>
  <c r="M81" i="16"/>
  <c r="D6" i="12" s="1"/>
  <c r="N42" i="16"/>
  <c r="M42" i="16"/>
  <c r="L42" i="16"/>
  <c r="J10" i="12"/>
  <c r="E10" i="12"/>
  <c r="N81" i="16" l="1"/>
  <c r="I6" i="12" s="1"/>
  <c r="E11" i="12"/>
  <c r="J11" i="12"/>
</calcChain>
</file>

<file path=xl/sharedStrings.xml><?xml version="1.0" encoding="utf-8"?>
<sst xmlns="http://schemas.openxmlformats.org/spreadsheetml/2006/main" count="547" uniqueCount="336">
  <si>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</si>
  <si>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</si>
  <si>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</si>
  <si>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</si>
  <si>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</si>
  <si>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</si>
  <si>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</si>
  <si>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</si>
  <si>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</si>
  <si>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</si>
  <si>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</si>
  <si>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</si>
  <si>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</si>
  <si>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</si>
  <si>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</si>
  <si>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</si>
  <si>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</si>
  <si>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</si>
  <si>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</si>
  <si>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</si>
  <si>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</si>
  <si>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</si>
  <si>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</si>
  <si>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</si>
  <si>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</si>
  <si>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</si>
  <si>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</si>
  <si>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</si>
  <si>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</si>
  <si>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</si>
  <si>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</si>
  <si>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</si>
  <si>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</si>
  <si>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</si>
  <si>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</si>
  <si>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</si>
  <si>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</si>
  <si>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</si>
  <si>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</si>
  <si>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</si>
  <si>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</si>
  <si>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</si>
  <si>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</si>
  <si>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</si>
  <si>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</si>
  <si>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</si>
  <si>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</si>
  <si>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</si>
  <si>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</si>
  <si>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</si>
  <si>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</si>
  <si>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</si>
  <si>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</si>
  <si>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</si>
  <si>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</si>
  <si>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</si>
  <si>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</si>
  <si>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</si>
  <si>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</si>
  <si>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</si>
  <si>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</si>
  <si>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</si>
  <si>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</si>
  <si>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</si>
  <si>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</si>
  <si>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</si>
  <si>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</si>
  <si>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</si>
  <si>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</si>
  <si>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</si>
  <si>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</si>
  <si>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</si>
  <si>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</si>
  <si>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</si>
  <si>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</si>
  <si>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</si>
  <si>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</si>
  <si>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</si>
  <si>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</si>
  <si>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</si>
  <si>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</si>
  <si>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</si>
  <si>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</si>
  <si>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</si>
  <si>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</si>
  <si>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</si>
  <si>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</si>
  <si>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</si>
  <si>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</si>
  <si>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</si>
  <si>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</si>
  <si>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</si>
  <si>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</si>
  <si>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</si>
  <si>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</si>
  <si>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</si>
  <si>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</si>
  <si>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</si>
  <si>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</si>
  <si>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</si>
  <si>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</si>
  <si>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</si>
  <si>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</si>
  <si>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</si>
  <si>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</si>
  <si>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</si>
  <si>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</si>
  <si>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</si>
  <si>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</si>
  <si>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</si>
  <si>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</si>
  <si>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</si>
  <si>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</si>
  <si>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</si>
  <si>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</si>
  <si>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</si>
  <si>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</si>
  <si>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</si>
  <si>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</si>
  <si>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</si>
  <si>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</si>
  <si>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</si>
  <si>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</si>
  <si>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</si>
  <si>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</si>
  <si>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</si>
  <si>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</si>
  <si>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</si>
  <si>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</si>
  <si>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</si>
  <si>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</si>
  <si>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</si>
  <si>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</si>
  <si>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</si>
  <si>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</si>
  <si>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</si>
  <si>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</si>
  <si>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</si>
  <si>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</si>
  <si>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</si>
  <si>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</si>
  <si>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</si>
  <si>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</si>
  <si>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</si>
  <si>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</si>
  <si>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</si>
  <si>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</si>
  <si>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</si>
  <si>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</si>
  <si>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</si>
  <si>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</si>
  <si>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</si>
  <si>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</si>
  <si>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</si>
  <si>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</si>
  <si>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</si>
  <si>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</si>
  <si>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</si>
  <si>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</si>
  <si>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</si>
  <si>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</si>
  <si>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</si>
  <si>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</si>
  <si>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</si>
  <si>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</si>
  <si>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</si>
  <si>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</si>
  <si>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</si>
  <si>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</si>
  <si>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</si>
  <si>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</si>
  <si>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</si>
  <si>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</si>
  <si>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</si>
  <si>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</si>
  <si>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</si>
  <si>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</si>
  <si>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</si>
  <si>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</si>
  <si>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</si>
  <si>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</si>
  <si>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</si>
  <si>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</si>
  <si>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</si>
  <si>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</si>
  <si>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</si>
  <si>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</si>
  <si>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</si>
  <si>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</si>
  <si>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</si>
  <si>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</si>
  <si>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</si>
  <si>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</si>
  <si>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</si>
  <si>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</si>
  <si>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</si>
  <si>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</si>
  <si>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</si>
  <si>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</si>
  <si>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</si>
  <si>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</si>
  <si>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</si>
  <si>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</si>
  <si>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</si>
  <si>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</si>
  <si>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</si>
  <si>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</si>
  <si>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</si>
  <si>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</si>
  <si>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</si>
  <si>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</si>
  <si>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</si>
  <si>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</si>
  <si>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</si>
  <si>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</si>
  <si>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</si>
  <si>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</si>
  <si>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</si>
  <si>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</si>
  <si>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</si>
  <si>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</si>
  <si>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</si>
  <si>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</si>
  <si>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</si>
  <si>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</si>
  <si>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</si>
  <si>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</si>
  <si>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</si>
  <si>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</si>
  <si>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</si>
  <si>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</si>
  <si>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</si>
  <si>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</si>
  <si>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</si>
  <si>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</si>
  <si>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</si>
  <si>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</si>
  <si>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</si>
  <si>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</si>
  <si>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</si>
  <si>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</si>
  <si>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</si>
  <si>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</si>
  <si>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</si>
  <si>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</si>
  <si>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</si>
  <si>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</si>
  <si>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</si>
  <si>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</si>
  <si>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</si>
  <si>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</si>
  <si>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</si>
  <si>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</si>
  <si>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</si>
  <si>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</si>
  <si>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</si>
  <si>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</si>
  <si>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</si>
  <si>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</si>
  <si>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</si>
  <si>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</si>
  <si>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</si>
  <si>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</si>
  <si>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</si>
  <si>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</si>
  <si>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</si>
  <si>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</si>
  <si>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</si>
  <si>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</si>
  <si>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</si>
  <si>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</si>
  <si>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</si>
  <si>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</si>
  <si>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</si>
  <si>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</si>
  <si>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</si>
  <si>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</si>
  <si>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</si>
  <si>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</si>
  <si>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</si>
  <si>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</si>
  <si>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</si>
  <si>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</si>
  <si>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</si>
  <si>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</si>
  <si>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</si>
  <si>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</si>
  <si>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</si>
  <si>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</si>
  <si>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</si>
  <si>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</si>
  <si>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</si>
  <si>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</si>
  <si>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</si>
  <si>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</si>
  <si>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</si>
  <si>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</si>
  <si>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</si>
  <si>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</si>
  <si>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</si>
  <si>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</si>
  <si>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</si>
  <si>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</si>
  <si>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</si>
  <si>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</si>
  <si>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</si>
  <si>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</si>
  <si>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</si>
  <si>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</si>
  <si>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</si>
  <si>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</si>
  <si>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</si>
  <si>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</si>
  <si>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</si>
  <si>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</si>
  <si>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</si>
  <si>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</si>
  <si>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</si>
  <si>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Bulletin No (196)</t>
  </si>
  <si>
    <t>ISX Trading Indices of Sunday 2/11/2025</t>
  </si>
  <si>
    <t>Sunday 2/11/2025</t>
  </si>
  <si>
    <t>Iraq Stock Exchange not trading companies of Sunday 2/11/2025</t>
  </si>
  <si>
    <t xml:space="preserve">Regular Market Bulletin No (196) </t>
  </si>
  <si>
    <t>Second Platform Market Bulletin No (196)</t>
  </si>
  <si>
    <t xml:space="preserve">Undisclosed Platform Companies Bulletin No (196) </t>
  </si>
  <si>
    <t>Non Iraqis' Bulletin  Sunday    Nov  2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</si>
  <si>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</si>
  <si>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</si>
  <si>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</si>
  <si>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</si>
  <si>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</si>
  <si>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Industry Sector</t>
  </si>
  <si>
    <t>Total Industry sector</t>
  </si>
  <si>
    <t>Non Iraqi Trading of Regular Market (Sell)</t>
  </si>
  <si>
    <t xml:space="preserve">National Bank Of Iraq 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</si>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</sst>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195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</cellStyleXfs>
  <cellXfs count="312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6" fillId="3" borderId="102" xfId="1" applyFont="1" applyFill="1" applyBorder="1" applyAlignment="1">
      <alignment horizontal="left" vertical="center"/>
    </xf>
    <xf numFmtId="165" fontId="6" fillId="0" borderId="102" xfId="1" applyNumberFormat="1" applyFont="1" applyBorder="1" applyAlignment="1">
      <alignment horizontal="center" vertical="center"/>
    </xf>
    <xf numFmtId="0" fontId="6" fillId="0" borderId="102" xfId="0" applyFont="1" applyBorder="1" applyAlignment="1">
      <alignment horizontal="center" vertical="center"/>
    </xf>
    <xf numFmtId="3" fontId="6" fillId="0" borderId="102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164" fontId="8" fillId="3" borderId="76" xfId="0" applyNumberFormat="1" applyFont="1" applyFill="1" applyBorder="1" applyAlignment="1">
      <alignment horizontal="center" vertical="center"/>
    </xf>
    <xf numFmtId="4" fontId="78" fillId="0" borderId="10" xfId="0" applyNumberFormat="1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1" xfId="0" applyFont="1" applyFill="1" applyBorder="1" applyAlignment="1">
      <alignment vertical="center" wrapText="1"/>
    </xf>
    <xf numFmtId="0" fontId="83" fillId="59" borderId="141" xfId="0" applyFont="1" applyFill="1" applyBorder="1" applyAlignment="1">
      <alignment horizontal="center" vertical="center" wrapText="1"/>
    </xf>
    <xf numFmtId="1" fontId="85" fillId="4" borderId="141" xfId="1500" applyNumberFormat="1" applyFont="1" applyFill="1" applyBorder="1" applyAlignment="1">
      <alignment horizontal="center" vertical="center" wrapText="1"/>
    </xf>
    <xf numFmtId="167" fontId="85" fillId="59" borderId="141" xfId="1500" applyNumberFormat="1" applyFont="1" applyFill="1" applyBorder="1" applyAlignment="1">
      <alignment horizontal="center" vertical="center" wrapText="1"/>
    </xf>
    <xf numFmtId="167" fontId="83" fillId="0" borderId="68" xfId="1500" applyNumberFormat="1" applyFont="1" applyBorder="1" applyAlignment="1">
      <alignment vertical="center"/>
    </xf>
    <xf numFmtId="167" fontId="83" fillId="0" borderId="134" xfId="1500" applyNumberFormat="1" applyFont="1" applyBorder="1" applyAlignment="1">
      <alignment vertical="center"/>
    </xf>
    <xf numFmtId="1" fontId="83" fillId="0" borderId="134" xfId="1500" applyNumberFormat="1" applyFont="1" applyBorder="1" applyAlignment="1">
      <alignment horizontal="center" vertical="center"/>
    </xf>
    <xf numFmtId="167" fontId="83" fillId="0" borderId="134" xfId="1500" applyNumberFormat="1" applyFont="1" applyBorder="1" applyAlignment="1">
      <alignment horizontal="center" vertical="center"/>
    </xf>
    <xf numFmtId="167" fontId="83" fillId="0" borderId="68" xfId="1500" applyNumberFormat="1" applyFont="1" applyBorder="1" applyAlignment="1">
      <alignment horizontal="center" vertical="center"/>
    </xf>
    <xf numFmtId="167" fontId="80" fillId="0" borderId="136" xfId="1500" applyNumberFormat="1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1" xfId="0" applyFont="1" applyFill="1" applyBorder="1" applyAlignment="1">
      <alignment vertical="center" wrapText="1"/>
    </xf>
    <xf numFmtId="1" fontId="83" fillId="4" borderId="141" xfId="1500" applyNumberFormat="1" applyFont="1" applyFill="1" applyBorder="1" applyAlignment="1">
      <alignment horizontal="center" vertical="center" wrapText="1"/>
    </xf>
    <xf numFmtId="167" fontId="83" fillId="59" borderId="141" xfId="1500" applyNumberFormat="1" applyFont="1" applyFill="1" applyBorder="1" applyAlignment="1">
      <alignment horizontal="center" vertical="center" wrapText="1"/>
    </xf>
    <xf numFmtId="167" fontId="80" fillId="0" borderId="0" xfId="1500" applyNumberFormat="1" applyFont="1"/>
    <xf numFmtId="167" fontId="79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167" fontId="83" fillId="0" borderId="134" xfId="1500" applyNumberFormat="1" applyFont="1" applyBorder="1" applyAlignment="1">
      <alignment horizontal="left" vertical="center"/>
    </xf>
    <xf numFmtId="167" fontId="83" fillId="0" borderId="136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3" fillId="0" borderId="134" xfId="0" applyFont="1" applyBorder="1" applyAlignment="1">
      <alignment horizontal="center" vertical="center"/>
    </xf>
    <xf numFmtId="0" fontId="83" fillId="0" borderId="135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4" xfId="0" applyFont="1" applyBorder="1" applyAlignment="1">
      <alignment horizontal="left" vertical="center"/>
    </xf>
    <xf numFmtId="0" fontId="83" fillId="0" borderId="136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5195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3" xfId="3217" xr:uid="{A4897164-EF0F-4F76-B3F4-3DB0912DAA70}"/>
    <cellStyle name="Calculation 3 10 3 2" xfId="4751" xr:uid="{EBC8C90B-3B81-40CF-8351-AEE34F797186}"/>
    <cellStyle name="Calculation 3 10 4" xfId="3570" xr:uid="{08413215-EFF4-4BE9-864D-E814344788CC}"/>
    <cellStyle name="Calculation 3 10 4 2" xfId="5056" xr:uid="{DE3693AA-3D31-4046-A7D6-5962A2514E5B}"/>
    <cellStyle name="Calculation 3 10 5" xfId="3972" xr:uid="{D8B6121E-ACCB-428B-A7FD-4D4B3195D7AD}"/>
    <cellStyle name="Calculation 3 11" xfId="2583" xr:uid="{9CA95BEF-1AD0-47FF-91C9-60D72A2ED24E}"/>
    <cellStyle name="Calculation 3 11 2" xfId="4117" xr:uid="{BA3439E5-E2E5-47FF-9E24-43989CA3AD0C}"/>
    <cellStyle name="Calculation 3 12" xfId="2579" xr:uid="{0AF6D446-1989-4481-991E-BBEC952ED608}"/>
    <cellStyle name="Calculation 3 12 2" xfId="4113" xr:uid="{96685DD1-83D0-4A7D-9CBF-D24E30F1E89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3" xfId="3326" xr:uid="{484CB805-BC79-419F-8CF7-2B3B0A48963A}"/>
    <cellStyle name="Calculation 3 2 2 2 2 3 2" xfId="4860" xr:uid="{692C079A-98BD-46E2-85C6-19A461A9EC28}"/>
    <cellStyle name="Calculation 3 2 2 2 2 4" xfId="3679" xr:uid="{223B0F0F-37FF-40AA-8531-0DF3F2425D10}"/>
    <cellStyle name="Calculation 3 2 2 2 2 4 2" xfId="5127" xr:uid="{471A8AA3-E993-4ABF-B331-1F7F1565CAE5}"/>
    <cellStyle name="Calculation 3 2 2 2 2 5" xfId="4043" xr:uid="{528624FF-D24C-42CF-BC8D-E4C4A83BC7C8}"/>
    <cellStyle name="Calculation 3 2 2 2 3" xfId="2692" xr:uid="{01FA5CFA-30EE-43C1-AB2F-AB98C516966D}"/>
    <cellStyle name="Calculation 3 2 2 2 3 2" xfId="4226" xr:uid="{C28CD58E-C2D5-401B-BC6D-A2771CAF99AC}"/>
    <cellStyle name="Calculation 3 2 2 2 4" xfId="3113" xr:uid="{D5A77893-6164-4D61-B5DF-75EA53B8F370}"/>
    <cellStyle name="Calculation 3 2 2 2 4 2" xfId="4647" xr:uid="{021F9BA6-43D8-4B3C-98F3-856A540F448C}"/>
    <cellStyle name="Calculation 3 2 2 2 5" xfId="3466" xr:uid="{0D456013-9656-4E2D-859E-C53C45AA5F8B}"/>
    <cellStyle name="Calculation 3 2 2 2 5 2" xfId="4987" xr:uid="{C0FA5AED-00BD-41F9-B82A-EDD431E1FF5C}"/>
    <cellStyle name="Calculation 3 2 2 2 6" xfId="3868" xr:uid="{664A892E-A7CF-4500-98C8-78A4AD2198EE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3" xfId="3258" xr:uid="{5CA5BEAA-4EF4-441D-B1EB-40A3000D599E}"/>
    <cellStyle name="Calculation 3 2 2 3 3 2" xfId="4792" xr:uid="{8A50FFFD-ED60-4253-ABB0-405C05A48DF2}"/>
    <cellStyle name="Calculation 3 2 2 3 4" xfId="3611" xr:uid="{12BFB7B9-361D-4952-9F80-2CAB5F5C3DA4}"/>
    <cellStyle name="Calculation 3 2 2 3 4 2" xfId="5083" xr:uid="{56C45D51-F57F-4C05-A376-13A9486A0C20}"/>
    <cellStyle name="Calculation 3 2 2 3 5" xfId="3999" xr:uid="{3A1A684F-ECD9-44A4-96A1-A3369EF58278}"/>
    <cellStyle name="Calculation 3 2 2 4" xfId="2624" xr:uid="{A6D0A915-E236-46A4-B4A6-88575055D3E6}"/>
    <cellStyle name="Calculation 3 2 2 4 2" xfId="4158" xr:uid="{59B11341-2C2D-41F6-86E8-8D303B3DF163}"/>
    <cellStyle name="Calculation 3 2 2 5" xfId="3045" xr:uid="{4C4C150A-A60A-4199-B53E-8436FAE07091}"/>
    <cellStyle name="Calculation 3 2 2 5 2" xfId="4579" xr:uid="{35B5BDF7-F4BE-4FFF-8886-FE08C86920F5}"/>
    <cellStyle name="Calculation 3 2 2 6" xfId="3800" xr:uid="{576BD6DF-811F-4E36-AD20-19A13ADF7982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3" xfId="3297" xr:uid="{2941C7E5-FA8A-4510-B9B9-36F2376202FB}"/>
    <cellStyle name="Calculation 3 2 3 2 3 2" xfId="4831" xr:uid="{ECEA9618-3F81-4B67-BFAB-DAE6266E12DB}"/>
    <cellStyle name="Calculation 3 2 3 2 4" xfId="3650" xr:uid="{51E8E789-95B3-4650-8942-036CD09889A0}"/>
    <cellStyle name="Calculation 3 2 3 2 4 2" xfId="5108" xr:uid="{E7DC6314-3779-48FC-98A8-A4F1C005C6FE}"/>
    <cellStyle name="Calculation 3 2 3 2 5" xfId="4024" xr:uid="{5E3DA599-152E-4A30-9E58-352F5D3A6C9C}"/>
    <cellStyle name="Calculation 3 2 3 3" xfId="2663" xr:uid="{D59F54E6-43E4-40F8-B643-B7AF2F94F31F}"/>
    <cellStyle name="Calculation 3 2 3 3 2" xfId="4197" xr:uid="{22F29FB8-456E-4217-9E65-BB1A498856C7}"/>
    <cellStyle name="Calculation 3 2 3 4" xfId="3084" xr:uid="{ADA042F3-E5E5-4723-AEBA-1E4886BD9A14}"/>
    <cellStyle name="Calculation 3 2 3 4 2" xfId="4618" xr:uid="{E52C8393-DC3B-40A6-9633-AA849B62BFBF}"/>
    <cellStyle name="Calculation 3 2 3 5" xfId="3437" xr:uid="{F97FC9E2-71F1-4F5C-B2F0-6E74565929DF}"/>
    <cellStyle name="Calculation 3 2 3 5 2" xfId="4968" xr:uid="{F2DDEB39-0D09-48F0-B23B-EE4F24F25437}"/>
    <cellStyle name="Calculation 3 2 3 6" xfId="3839" xr:uid="{21476DCE-6505-40D9-A6AC-43B9547A845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3" xfId="3384" xr:uid="{B2434483-69B5-40D3-97E0-78511F89C97B}"/>
    <cellStyle name="Calculation 3 2 4 2 3 2" xfId="4918" xr:uid="{AFE841D1-63C1-4473-9474-9138165A4E29}"/>
    <cellStyle name="Calculation 3 2 4 2 4" xfId="3737" xr:uid="{F669A538-B5FC-4378-9972-CFDEF41B80D3}"/>
    <cellStyle name="Calculation 3 2 4 2 4 2" xfId="5164" xr:uid="{6AE7F3C9-111B-4878-BEDD-7D07010553BB}"/>
    <cellStyle name="Calculation 3 2 4 2 5" xfId="4080" xr:uid="{58E229D3-BF1A-4F02-B0A6-9CBE0E2D937A}"/>
    <cellStyle name="Calculation 3 2 4 3" xfId="2750" xr:uid="{7F952734-7A53-4B5B-9517-E56793314B4E}"/>
    <cellStyle name="Calculation 3 2 4 3 2" xfId="4284" xr:uid="{61DD2EB6-BD03-4E36-B483-32390F2F0B7F}"/>
    <cellStyle name="Calculation 3 2 4 4" xfId="3171" xr:uid="{3394E20F-7832-4E3B-8053-A28F5860C338}"/>
    <cellStyle name="Calculation 3 2 4 4 2" xfId="4705" xr:uid="{7B7B4F55-CEA9-483F-8B6D-39ACC65E133F}"/>
    <cellStyle name="Calculation 3 2 4 5" xfId="3524" xr:uid="{2644EC2F-2B86-4EBE-8314-029C07D59061}"/>
    <cellStyle name="Calculation 3 2 4 5 2" xfId="5024" xr:uid="{C54F76EE-5510-413A-9C7F-5B51671BB99D}"/>
    <cellStyle name="Calculation 3 2 4 6" xfId="3926" xr:uid="{D3A88AFC-3DC8-4342-85C2-AB7C239953BE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3" xfId="3399" xr:uid="{701C77C3-FD09-498F-8578-E4A0C37D7B22}"/>
    <cellStyle name="Calculation 3 2 5 2 3 2" xfId="4933" xr:uid="{84B888CA-9D5B-403D-8F65-C0D34EF209F7}"/>
    <cellStyle name="Calculation 3 2 5 2 4" xfId="3752" xr:uid="{15381859-A2A1-4E0B-9E51-91A702703D99}"/>
    <cellStyle name="Calculation 3 2 5 2 4 2" xfId="5175" xr:uid="{A3C0C957-F43F-4A03-A7E8-AB36F25132D6}"/>
    <cellStyle name="Calculation 3 2 5 2 5" xfId="4091" xr:uid="{E80FCBF4-4691-4FDF-9DC0-D8B7B4A66DAF}"/>
    <cellStyle name="Calculation 3 2 5 3" xfId="2765" xr:uid="{0A101B23-3F2F-4D29-9730-6E655E3D4E9C}"/>
    <cellStyle name="Calculation 3 2 5 3 2" xfId="4299" xr:uid="{B1563D67-80E3-4283-B1A9-DC4B35088AB5}"/>
    <cellStyle name="Calculation 3 2 5 4" xfId="3186" xr:uid="{2D883CE7-EEA3-44DC-AB3D-7F5447C8F755}"/>
    <cellStyle name="Calculation 3 2 5 4 2" xfId="4720" xr:uid="{37518196-1CD4-45A8-854E-25D8CFBC7CF6}"/>
    <cellStyle name="Calculation 3 2 5 5" xfId="3539" xr:uid="{0C77D775-D4AA-4F8E-A5F2-F288A908789C}"/>
    <cellStyle name="Calculation 3 2 5 5 2" xfId="5035" xr:uid="{9208D8BA-DAFC-48F0-B864-D0BD3BFDCC3C}"/>
    <cellStyle name="Calculation 3 2 5 6" xfId="3941" xr:uid="{0114EF8E-63B0-4132-82EF-B6BFFF1D7B89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3" xfId="3223" xr:uid="{9DC9484C-FC2C-4920-86DE-E04D4367C021}"/>
    <cellStyle name="Calculation 3 2 6 3 2" xfId="4757" xr:uid="{6066ECCD-A502-4E49-BBD4-FDA164156C99}"/>
    <cellStyle name="Calculation 3 2 6 4" xfId="3576" xr:uid="{C447EAFC-9279-4A0C-AA95-552DAE7D753F}"/>
    <cellStyle name="Calculation 3 2 6 4 2" xfId="5060" xr:uid="{8C344B88-8E7C-47D7-86A4-3BCF10D40983}"/>
    <cellStyle name="Calculation 3 2 6 5" xfId="3976" xr:uid="{85BFA0B4-5125-4E66-8E47-58695A035C97}"/>
    <cellStyle name="Calculation 3 2 7" xfId="2589" xr:uid="{A30B5585-0989-433B-9DD1-B4A21E410AD5}"/>
    <cellStyle name="Calculation 3 2 7 2" xfId="4123" xr:uid="{0520ADFB-8468-4FB5-9BEB-CE97148A799F}"/>
    <cellStyle name="Calculation 3 2 8" xfId="3010" xr:uid="{F99597BC-AD3C-4AA8-8E97-F3C11A197DA2}"/>
    <cellStyle name="Calculation 3 2 8 2" xfId="4544" xr:uid="{4E20FED0-3B56-474A-82AE-2E9DB937C5D5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3" xfId="3335" xr:uid="{212EF460-907C-441F-ADDB-9A0B9FD01099}"/>
    <cellStyle name="Calculation 3 3 2 2 2 3 2" xfId="4869" xr:uid="{E14B8A20-76E3-4E0F-B5DA-838311BC0555}"/>
    <cellStyle name="Calculation 3 3 2 2 2 4" xfId="3688" xr:uid="{4832E233-FBF7-4B95-891E-E2C72C79ADFA}"/>
    <cellStyle name="Calculation 3 3 2 2 2 4 2" xfId="5132" xr:uid="{F161D02F-6FC2-4CCF-BEEA-C5B58871FD89}"/>
    <cellStyle name="Calculation 3 3 2 2 2 5" xfId="4048" xr:uid="{2729A3B3-864F-4EB9-861F-3A9E0F43DD21}"/>
    <cellStyle name="Calculation 3 3 2 2 3" xfId="2701" xr:uid="{64AA3D49-C5D9-4D67-B8CA-A2D5013D2F52}"/>
    <cellStyle name="Calculation 3 3 2 2 3 2" xfId="4235" xr:uid="{CADCBDFE-0B08-456B-BCFB-3F905334988A}"/>
    <cellStyle name="Calculation 3 3 2 2 4" xfId="3122" xr:uid="{66E22C45-A08C-4E46-BB70-9810DCCA8200}"/>
    <cellStyle name="Calculation 3 3 2 2 4 2" xfId="4656" xr:uid="{D5135E74-8C27-4D73-BC2B-EABD89D09CE7}"/>
    <cellStyle name="Calculation 3 3 2 2 5" xfId="3475" xr:uid="{08824660-250F-4AE6-AEE3-15E7C7B3BA6D}"/>
    <cellStyle name="Calculation 3 3 2 2 5 2" xfId="4992" xr:uid="{FAEF1845-46D8-4621-A3D6-2D569A671458}"/>
    <cellStyle name="Calculation 3 3 2 2 6" xfId="3877" xr:uid="{105D0F34-FC91-4B6C-B5B7-DADBDDDBB32E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3" xfId="3267" xr:uid="{6C41294C-8173-42DE-AE8B-B90C945E6B21}"/>
    <cellStyle name="Calculation 3 3 2 3 3 2" xfId="4801" xr:uid="{F9AA8CA8-0D1B-4801-B16B-DF07E69068EA}"/>
    <cellStyle name="Calculation 3 3 2 3 4" xfId="3620" xr:uid="{D74415E9-4C35-47E0-8406-29DEF4596B41}"/>
    <cellStyle name="Calculation 3 3 2 3 4 2" xfId="5088" xr:uid="{1B860E5A-89B3-4DDF-BD11-0595579C8C83}"/>
    <cellStyle name="Calculation 3 3 2 3 5" xfId="4004" xr:uid="{38EB4005-E2BB-412D-81AF-0FF2D3F2D576}"/>
    <cellStyle name="Calculation 3 3 2 4" xfId="2633" xr:uid="{51D0B5E8-772B-4719-AC90-2743C73075C4}"/>
    <cellStyle name="Calculation 3 3 2 4 2" xfId="4167" xr:uid="{336254C5-E2DE-4BBA-8DA3-74362B0B74CF}"/>
    <cellStyle name="Calculation 3 3 2 5" xfId="3054" xr:uid="{64E7BA06-1688-47DE-B92A-269A6C552AA5}"/>
    <cellStyle name="Calculation 3 3 2 5 2" xfId="4588" xr:uid="{91AF7FDC-0E1C-4818-AB63-77F0002B0276}"/>
    <cellStyle name="Calculation 3 3 2 6" xfId="3809" xr:uid="{147D5ED8-089E-479E-AD98-84F07A3467A3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3" xfId="3306" xr:uid="{5C768F0F-2989-42B8-887E-A1007401361A}"/>
    <cellStyle name="Calculation 3 3 3 2 3 2" xfId="4840" xr:uid="{CFA98F12-F6E6-450B-9BA8-979E719170F0}"/>
    <cellStyle name="Calculation 3 3 3 2 4" xfId="3659" xr:uid="{D8D9D127-9729-414A-9384-5A76A334295F}"/>
    <cellStyle name="Calculation 3 3 3 2 4 2" xfId="5113" xr:uid="{02FC89EA-05BC-4F16-9E24-A0BD280A05AA}"/>
    <cellStyle name="Calculation 3 3 3 2 5" xfId="4029" xr:uid="{6ABAB226-1875-45D2-87BB-298AA03FDDF3}"/>
    <cellStyle name="Calculation 3 3 3 3" xfId="2672" xr:uid="{8C6F46AC-0B5A-46B3-B373-3D1CF27BBFE5}"/>
    <cellStyle name="Calculation 3 3 3 3 2" xfId="4206" xr:uid="{956299CC-4471-4ECC-A363-44E013D374A1}"/>
    <cellStyle name="Calculation 3 3 3 4" xfId="3093" xr:uid="{725E29C9-36D1-468D-9188-883A93E500D1}"/>
    <cellStyle name="Calculation 3 3 3 4 2" xfId="4627" xr:uid="{1A61E231-171F-466A-A66A-B2C12C58B141}"/>
    <cellStyle name="Calculation 3 3 3 5" xfId="3446" xr:uid="{4BAF78F0-E864-4CD9-BFB0-111745E77E05}"/>
    <cellStyle name="Calculation 3 3 3 5 2" xfId="4973" xr:uid="{A5CF0915-BBE1-41D1-A6B9-2E1FB4613FCD}"/>
    <cellStyle name="Calculation 3 3 3 6" xfId="3848" xr:uid="{BA52C475-675D-4716-BD12-D3B271CC7A6C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3" xfId="3370" xr:uid="{CE138F9F-D01A-4CBF-80CA-2ED75DCDDDA7}"/>
    <cellStyle name="Calculation 3 3 4 2 3 2" xfId="4904" xr:uid="{ED231D4D-6D50-4D3E-8BC7-AB717ED453F6}"/>
    <cellStyle name="Calculation 3 3 4 2 4" xfId="3723" xr:uid="{1D207923-7199-48CF-9C85-BF1F924BC670}"/>
    <cellStyle name="Calculation 3 3 4 2 4 2" xfId="5156" xr:uid="{93D5290A-9D4E-4C34-9462-56FC5260CAE2}"/>
    <cellStyle name="Calculation 3 3 4 2 5" xfId="4072" xr:uid="{5909A5B2-094D-44FC-A23B-7AF8194D0AC1}"/>
    <cellStyle name="Calculation 3 3 4 3" xfId="2736" xr:uid="{9E50F899-94D6-4667-B56E-5754676B9A85}"/>
    <cellStyle name="Calculation 3 3 4 3 2" xfId="4270" xr:uid="{4D4F2E32-BC1D-4862-B7C3-4A3DA6E8BC2A}"/>
    <cellStyle name="Calculation 3 3 4 4" xfId="3157" xr:uid="{22B0C886-DE8F-4B48-AFF5-A7E4BDC93C54}"/>
    <cellStyle name="Calculation 3 3 4 4 2" xfId="4691" xr:uid="{C25FEA8B-59CE-44BD-BEBC-EF31E18820C6}"/>
    <cellStyle name="Calculation 3 3 4 5" xfId="3510" xr:uid="{83B05562-B1D8-49F1-B4C9-571086D71132}"/>
    <cellStyle name="Calculation 3 3 4 5 2" xfId="5016" xr:uid="{737B9DEF-20D1-4692-A10F-AA8F1AB41416}"/>
    <cellStyle name="Calculation 3 3 4 6" xfId="3912" xr:uid="{D07D681D-AFFE-4FDF-88E1-0199FF18EDDA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3" xfId="3408" xr:uid="{3555B963-C132-4630-8B86-81EAE6018FD7}"/>
    <cellStyle name="Calculation 3 3 5 2 3 2" xfId="4942" xr:uid="{4A276AB7-7E5A-43A9-9B81-A8A5B7D88482}"/>
    <cellStyle name="Calculation 3 3 5 2 4" xfId="3761" xr:uid="{8165E46C-4411-4023-9CAA-D357A6A0079F}"/>
    <cellStyle name="Calculation 3 3 5 2 4 2" xfId="5180" xr:uid="{0CB219AE-8BCA-4460-8175-0435E61F7A2A}"/>
    <cellStyle name="Calculation 3 3 5 2 5" xfId="4096" xr:uid="{8DEDB2C0-B59B-4717-BB90-F3C31C995EC5}"/>
    <cellStyle name="Calculation 3 3 5 3" xfId="2774" xr:uid="{5724DD5A-1655-4CD7-B5CB-585024F06153}"/>
    <cellStyle name="Calculation 3 3 5 3 2" xfId="4308" xr:uid="{65E900AC-DDCD-4E7F-ACCA-ABFD66AB6DCF}"/>
    <cellStyle name="Calculation 3 3 5 4" xfId="3195" xr:uid="{463A8719-EBBE-4497-A3F4-E18AE9AAF25E}"/>
    <cellStyle name="Calculation 3 3 5 4 2" xfId="4729" xr:uid="{C131356E-1858-4BDD-8435-00439D3046BA}"/>
    <cellStyle name="Calculation 3 3 5 5" xfId="3548" xr:uid="{0F7C694E-BFD9-4594-8773-41ECEB3AA157}"/>
    <cellStyle name="Calculation 3 3 5 5 2" xfId="5040" xr:uid="{41743024-0631-4D4A-B1AB-CF0FDA2904C1}"/>
    <cellStyle name="Calculation 3 3 5 6" xfId="3950" xr:uid="{40A566CF-A770-4455-8F6C-DAE730E44178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3" xfId="3232" xr:uid="{19B3E426-2579-4212-A10E-F94985579F4B}"/>
    <cellStyle name="Calculation 3 3 6 3 2" xfId="4766" xr:uid="{902AD598-22E9-4EDF-80EB-64C73230B873}"/>
    <cellStyle name="Calculation 3 3 6 4" xfId="3585" xr:uid="{E42F93C4-0A98-4173-A181-7527BAA49CC9}"/>
    <cellStyle name="Calculation 3 3 6 4 2" xfId="5065" xr:uid="{B0612217-1BFD-4A74-A993-58B07BBDB4FD}"/>
    <cellStyle name="Calculation 3 3 6 5" xfId="3981" xr:uid="{C5A175FE-E1D1-4891-B4E3-1C257B70EBE9}"/>
    <cellStyle name="Calculation 3 3 7" xfId="2598" xr:uid="{67742EE7-CE09-4521-9046-01BEB2BC7A7C}"/>
    <cellStyle name="Calculation 3 3 7 2" xfId="4132" xr:uid="{E2E26BE0-DB95-4D6D-9212-7399824807D6}"/>
    <cellStyle name="Calculation 3 3 8" xfId="3019" xr:uid="{0D41B7DB-EE79-4E71-B149-35AC13132421}"/>
    <cellStyle name="Calculation 3 3 8 2" xfId="4553" xr:uid="{FAF2A9C5-8C42-499D-8CD6-6D85159CA498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3" xfId="3341" xr:uid="{4D7F1CDF-389B-45AA-B1DF-5DD6074DA637}"/>
    <cellStyle name="Calculation 3 4 2 2 2 3 2" xfId="4875" xr:uid="{956ADB16-A2BD-4FC1-A5AA-607137DE747E}"/>
    <cellStyle name="Calculation 3 4 2 2 2 4" xfId="3694" xr:uid="{3FD76A69-9508-41EE-B576-1A835B942EEA}"/>
    <cellStyle name="Calculation 3 4 2 2 2 4 2" xfId="5136" xr:uid="{168EC822-A27A-4EAC-9201-2539FCCEE252}"/>
    <cellStyle name="Calculation 3 4 2 2 2 5" xfId="4052" xr:uid="{DFE33F02-D430-4F79-AFF4-F5D949D10576}"/>
    <cellStyle name="Calculation 3 4 2 2 3" xfId="2707" xr:uid="{FF3A2956-B65D-472F-808B-820EFAE72835}"/>
    <cellStyle name="Calculation 3 4 2 2 3 2" xfId="4241" xr:uid="{70C5555D-F98A-4165-909E-D7844F9A09B8}"/>
    <cellStyle name="Calculation 3 4 2 2 4" xfId="3128" xr:uid="{3CF68326-DEEF-4A74-9152-6E9BDE48AB9F}"/>
    <cellStyle name="Calculation 3 4 2 2 4 2" xfId="4662" xr:uid="{581B4065-9E8C-4423-965D-C7D7BB9130BB}"/>
    <cellStyle name="Calculation 3 4 2 2 5" xfId="3481" xr:uid="{2387F1BF-6ECF-4381-BCF1-2358CAF6EC4F}"/>
    <cellStyle name="Calculation 3 4 2 2 5 2" xfId="4996" xr:uid="{B142D5B6-52E5-4174-8712-A71BEB053D32}"/>
    <cellStyle name="Calculation 3 4 2 2 6" xfId="3883" xr:uid="{6FA46BAA-66BC-4DDD-9F86-714855500551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3" xfId="3273" xr:uid="{5B454432-BA36-4D77-A1EB-2A023ED745CC}"/>
    <cellStyle name="Calculation 3 4 2 3 3 2" xfId="4807" xr:uid="{43AC29FB-2D14-4E6C-B71D-0DB738C30430}"/>
    <cellStyle name="Calculation 3 4 2 3 4" xfId="3626" xr:uid="{B661D32A-E666-4DBE-B8BD-594FA55986E4}"/>
    <cellStyle name="Calculation 3 4 2 3 4 2" xfId="5092" xr:uid="{9648B396-E3D1-4413-A4B4-1E3F170B7510}"/>
    <cellStyle name="Calculation 3 4 2 3 5" xfId="4008" xr:uid="{EBFC1C20-0618-473E-85D9-F929A85B5F44}"/>
    <cellStyle name="Calculation 3 4 2 4" xfId="2639" xr:uid="{82FE4087-0724-43DD-8E9B-A3D339106E46}"/>
    <cellStyle name="Calculation 3 4 2 4 2" xfId="4173" xr:uid="{32EB8F3D-0FD1-4215-A263-B6B4A20005D6}"/>
    <cellStyle name="Calculation 3 4 2 5" xfId="3060" xr:uid="{F7848C75-AEA6-455F-862E-1CE46FB1F8D5}"/>
    <cellStyle name="Calculation 3 4 2 5 2" xfId="4594" xr:uid="{E41F46C0-0E08-401A-B03E-CB26FBAFDB9D}"/>
    <cellStyle name="Calculation 3 4 2 6" xfId="3815" xr:uid="{B5867D93-BB23-4568-85FD-7594DC525D4F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3" xfId="3312" xr:uid="{636754D1-10A9-438B-A204-46AF91D038FF}"/>
    <cellStyle name="Calculation 3 4 3 2 3 2" xfId="4846" xr:uid="{7F548C3D-4DB6-47F1-914C-45585D2E1CFC}"/>
    <cellStyle name="Calculation 3 4 3 2 4" xfId="3665" xr:uid="{55390630-3C80-4008-8DA8-384EA1FA7CDB}"/>
    <cellStyle name="Calculation 3 4 3 2 4 2" xfId="5117" xr:uid="{E1C23FF4-AE77-44A5-A502-ED1CBF48B386}"/>
    <cellStyle name="Calculation 3 4 3 2 5" xfId="4033" xr:uid="{55B67614-ACB0-4FEB-8136-D9B3A2DAEE51}"/>
    <cellStyle name="Calculation 3 4 3 3" xfId="2678" xr:uid="{7181F8C0-10AD-4F8F-8CFF-C4298AAE240E}"/>
    <cellStyle name="Calculation 3 4 3 3 2" xfId="4212" xr:uid="{BDA35AD7-4DA8-463F-8D62-47FDA8F90F30}"/>
    <cellStyle name="Calculation 3 4 3 4" xfId="3099" xr:uid="{A0BBCC84-B9AC-479E-820E-7F6CC6C33ADC}"/>
    <cellStyle name="Calculation 3 4 3 4 2" xfId="4633" xr:uid="{B47F94C9-E855-4C24-B417-E3C25B0085BE}"/>
    <cellStyle name="Calculation 3 4 3 5" xfId="3452" xr:uid="{993749DD-C918-41EA-B1BC-ECF6DB99C185}"/>
    <cellStyle name="Calculation 3 4 3 5 2" xfId="4977" xr:uid="{86E9FDB6-4B19-4D98-A4E3-6A6168F0D5C5}"/>
    <cellStyle name="Calculation 3 4 3 6" xfId="3854" xr:uid="{F742AFFA-452B-4821-8D72-60DB1A078CE3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3" xfId="3368" xr:uid="{E216E15E-2930-40A3-A0C9-2C183AF95040}"/>
    <cellStyle name="Calculation 3 4 4 2 3 2" xfId="4902" xr:uid="{97A96FE4-260A-428F-A076-B1EE6864281B}"/>
    <cellStyle name="Calculation 3 4 4 2 4" xfId="3721" xr:uid="{102BA403-5DE3-4615-88C2-D47DA5D1BD9A}"/>
    <cellStyle name="Calculation 3 4 4 2 4 2" xfId="5154" xr:uid="{1EAD1EE4-2940-41EB-9DF8-1149BDE460FE}"/>
    <cellStyle name="Calculation 3 4 4 2 5" xfId="4070" xr:uid="{18E7EBE3-0EC4-4A13-AC65-B516AC0AE61B}"/>
    <cellStyle name="Calculation 3 4 4 3" xfId="2734" xr:uid="{75336ACA-7910-4105-BE75-D5CCD39E0427}"/>
    <cellStyle name="Calculation 3 4 4 3 2" xfId="4268" xr:uid="{FC14BF9A-6801-4D70-8CF3-63590665D4F7}"/>
    <cellStyle name="Calculation 3 4 4 4" xfId="3155" xr:uid="{1A2177BE-F797-48E4-80BC-292BBB3049EB}"/>
    <cellStyle name="Calculation 3 4 4 4 2" xfId="4689" xr:uid="{051CBDE1-086E-4397-8B56-7749D67E6293}"/>
    <cellStyle name="Calculation 3 4 4 5" xfId="3508" xr:uid="{C1FE0400-87F1-482A-82AC-ECE3FEDB1CC2}"/>
    <cellStyle name="Calculation 3 4 4 5 2" xfId="5014" xr:uid="{14301707-675C-43A9-95D0-694C69CF1199}"/>
    <cellStyle name="Calculation 3 4 4 6" xfId="3910" xr:uid="{493FC658-516F-4985-BEB9-1E37206EBC2C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3" xfId="3414" xr:uid="{E981CF6F-9A86-4790-B76F-CA13C77134DC}"/>
    <cellStyle name="Calculation 3 4 5 2 3 2" xfId="4948" xr:uid="{22BE87BA-CFA3-4161-9D7A-784A83A6483A}"/>
    <cellStyle name="Calculation 3 4 5 2 4" xfId="3767" xr:uid="{728440B9-2B1A-48CC-A0CE-86E2A526EC3F}"/>
    <cellStyle name="Calculation 3 4 5 2 4 2" xfId="5184" xr:uid="{81A9F17A-32BC-42A3-8B9D-7B09CADAA908}"/>
    <cellStyle name="Calculation 3 4 5 2 5" xfId="4100" xr:uid="{C657DD60-1A52-40CA-A0CA-D78EF3D1962D}"/>
    <cellStyle name="Calculation 3 4 5 3" xfId="2780" xr:uid="{1DD95729-116A-4167-99E6-132A05ABC618}"/>
    <cellStyle name="Calculation 3 4 5 3 2" xfId="4314" xr:uid="{B3A92E68-3DC2-4F5C-8EC8-DF802A7DC5E7}"/>
    <cellStyle name="Calculation 3 4 5 4" xfId="3201" xr:uid="{568D6B12-0BDD-4F31-A867-E0FAF1DA2A3E}"/>
    <cellStyle name="Calculation 3 4 5 4 2" xfId="4735" xr:uid="{077611D4-B741-4F46-9B56-48B4B229E8DB}"/>
    <cellStyle name="Calculation 3 4 5 5" xfId="3554" xr:uid="{85D86C25-F782-49A6-B365-89E84BC998B5}"/>
    <cellStyle name="Calculation 3 4 5 5 2" xfId="5044" xr:uid="{DEBDBEB2-9824-4505-9E87-9525FC1F3966}"/>
    <cellStyle name="Calculation 3 4 5 6" xfId="3956" xr:uid="{08813E98-0393-4D00-BBCD-F8A403BA51B5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3" xfId="3238" xr:uid="{562E4024-5022-46F6-AA50-BD003F2C4B29}"/>
    <cellStyle name="Calculation 3 4 6 3 2" xfId="4772" xr:uid="{807BD038-05B1-41B4-A622-9C1F16CCEA75}"/>
    <cellStyle name="Calculation 3 4 6 4" xfId="3591" xr:uid="{8BA78D73-EF1D-4AD6-B25A-08243F73EB5F}"/>
    <cellStyle name="Calculation 3 4 6 4 2" xfId="5069" xr:uid="{06CC1833-6D39-43FE-8B3C-BD8B0B5434CA}"/>
    <cellStyle name="Calculation 3 4 6 5" xfId="3985" xr:uid="{B7F68716-9713-48F3-BBDE-87DFE3B7BE7E}"/>
    <cellStyle name="Calculation 3 4 7" xfId="2604" xr:uid="{449172D0-6D66-49BE-9EA9-82032571C584}"/>
    <cellStyle name="Calculation 3 4 7 2" xfId="4138" xr:uid="{A7F6D9CB-2CD2-46B2-9DAE-A2E49EA2C85C}"/>
    <cellStyle name="Calculation 3 4 8" xfId="3025" xr:uid="{C9CCF406-A765-420B-AEDB-AE3E92A708AC}"/>
    <cellStyle name="Calculation 3 4 8 2" xfId="4559" xr:uid="{C9484A65-78E4-42B1-9887-48901D7F5CE2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3" xfId="3344" xr:uid="{D81EA36E-3B79-4F82-B0EA-BCF95B67821C}"/>
    <cellStyle name="Calculation 3 5 2 2 2 3 2" xfId="4878" xr:uid="{5B64E2EC-EF68-4BDD-9FA2-FE2CC40A7C73}"/>
    <cellStyle name="Calculation 3 5 2 2 2 4" xfId="3697" xr:uid="{D3D3670F-4BC6-47C0-AC67-E4F76FC746BB}"/>
    <cellStyle name="Calculation 3 5 2 2 2 4 2" xfId="5139" xr:uid="{568D0D8A-9064-4B6E-8185-39D4DAF11CFD}"/>
    <cellStyle name="Calculation 3 5 2 2 2 5" xfId="4055" xr:uid="{6AABCF9F-FBE3-4F4E-AE1F-3E777474FFD4}"/>
    <cellStyle name="Calculation 3 5 2 2 3" xfId="2710" xr:uid="{BAE6E2E1-52F9-456E-AA47-CD7E1704C2B1}"/>
    <cellStyle name="Calculation 3 5 2 2 3 2" xfId="4244" xr:uid="{D3948CC4-49BE-403B-9082-236C8E276FD2}"/>
    <cellStyle name="Calculation 3 5 2 2 4" xfId="3131" xr:uid="{F2E6F38B-8BAC-4C8B-BB14-4186699D9FD3}"/>
    <cellStyle name="Calculation 3 5 2 2 4 2" xfId="4665" xr:uid="{7D295B0B-41C4-4206-9B5E-904A7B2C7880}"/>
    <cellStyle name="Calculation 3 5 2 2 5" xfId="3484" xr:uid="{8A2C5E19-ADEA-4DDF-8049-0C69A2FA56AF}"/>
    <cellStyle name="Calculation 3 5 2 2 5 2" xfId="4999" xr:uid="{5EA06B0D-6C21-45D1-9121-281E905BCE26}"/>
    <cellStyle name="Calculation 3 5 2 2 6" xfId="3886" xr:uid="{F4576FFD-AEC1-4603-BC16-897A33144BAF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3" xfId="3276" xr:uid="{FBC4DC0B-D0A8-4672-86E4-96D2676A75DB}"/>
    <cellStyle name="Calculation 3 5 2 3 3 2" xfId="4810" xr:uid="{70D9BA56-8EAF-4829-85B4-BAD06F3CF17B}"/>
    <cellStyle name="Calculation 3 5 2 3 4" xfId="3629" xr:uid="{280C161E-2C45-4602-A8B3-BF3D6FC777B1}"/>
    <cellStyle name="Calculation 3 5 2 3 4 2" xfId="5095" xr:uid="{B58B7747-09F0-420F-8192-3EA40F94F8D3}"/>
    <cellStyle name="Calculation 3 5 2 3 5" xfId="4011" xr:uid="{C051C0E7-474A-44AE-8B57-6055B67F6794}"/>
    <cellStyle name="Calculation 3 5 2 4" xfId="2642" xr:uid="{C2C9751C-3A79-4017-BD35-CADB3D2394F8}"/>
    <cellStyle name="Calculation 3 5 2 4 2" xfId="4176" xr:uid="{1891E1B8-D457-49E6-B41A-811EB38083B7}"/>
    <cellStyle name="Calculation 3 5 2 5" xfId="3063" xr:uid="{E42A4823-952E-4015-856A-7BE40E0FCF3B}"/>
    <cellStyle name="Calculation 3 5 2 5 2" xfId="4597" xr:uid="{B70F913F-E3C3-4A7A-9E06-C8099478E5A3}"/>
    <cellStyle name="Calculation 3 5 2 6" xfId="3818" xr:uid="{E223985A-4788-4260-AED4-2536FCF58A37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3" xfId="3315" xr:uid="{30D923E9-00E7-4B9B-8B50-FA310BBEC0DA}"/>
    <cellStyle name="Calculation 3 5 3 2 3 2" xfId="4849" xr:uid="{CCB6C220-4EBB-4993-AE85-6BCE090FCA9B}"/>
    <cellStyle name="Calculation 3 5 3 2 4" xfId="3668" xr:uid="{D1C950A2-8828-43AC-98E0-4E9E3F54D62D}"/>
    <cellStyle name="Calculation 3 5 3 2 4 2" xfId="5120" xr:uid="{D4F9D2A9-75C5-4414-8D49-845A440BD165}"/>
    <cellStyle name="Calculation 3 5 3 2 5" xfId="4036" xr:uid="{FF7FC406-5FC4-4687-A807-D3069DBBF7AC}"/>
    <cellStyle name="Calculation 3 5 3 3" xfId="2681" xr:uid="{908EE201-246B-42AF-AEC4-D80781B387EE}"/>
    <cellStyle name="Calculation 3 5 3 3 2" xfId="4215" xr:uid="{1F0FBB1E-4222-49F6-A560-D29C780E0436}"/>
    <cellStyle name="Calculation 3 5 3 4" xfId="3102" xr:uid="{57FCCF15-EB03-4FF3-B930-181D8798C020}"/>
    <cellStyle name="Calculation 3 5 3 4 2" xfId="4636" xr:uid="{34886643-B860-4103-B491-60CC36821555}"/>
    <cellStyle name="Calculation 3 5 3 5" xfId="3455" xr:uid="{DF941ADA-B19A-4D86-9C38-1662E0890A20}"/>
    <cellStyle name="Calculation 3 5 3 5 2" xfId="4980" xr:uid="{37A2E0A4-8867-4CF6-AB70-822BD92083F4}"/>
    <cellStyle name="Calculation 3 5 3 6" xfId="3857" xr:uid="{A7D72870-E992-4EAD-BD41-EC8A13EF92F9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3" xfId="3366" xr:uid="{31A7A046-D0AC-434D-96B3-326C135F842F}"/>
    <cellStyle name="Calculation 3 5 4 2 3 2" xfId="4900" xr:uid="{A388A162-5A9E-4475-8F45-4C97D126823C}"/>
    <cellStyle name="Calculation 3 5 4 2 4" xfId="3719" xr:uid="{259BB1B0-6992-40DD-900C-98505B2C2C15}"/>
    <cellStyle name="Calculation 3 5 4 2 4 2" xfId="5153" xr:uid="{0709F0D4-C526-4569-9831-62877A1388EB}"/>
    <cellStyle name="Calculation 3 5 4 2 5" xfId="4069" xr:uid="{A1D90A91-3100-4D61-B1CA-A815CA6DE8EF}"/>
    <cellStyle name="Calculation 3 5 4 3" xfId="2732" xr:uid="{5B001CA9-E908-4F79-B8AE-8FE837C4EC73}"/>
    <cellStyle name="Calculation 3 5 4 3 2" xfId="4266" xr:uid="{0B3A36EC-93CB-42BB-9089-3A13711A7168}"/>
    <cellStyle name="Calculation 3 5 4 4" xfId="3153" xr:uid="{2B0EE8B7-FD5E-4A8B-816B-695711E6B51B}"/>
    <cellStyle name="Calculation 3 5 4 4 2" xfId="4687" xr:uid="{352307B1-1645-4CEB-9BFF-5D92BDCD66FE}"/>
    <cellStyle name="Calculation 3 5 4 5" xfId="3506" xr:uid="{B7980128-A176-468F-ABB9-6D8AFA8B9698}"/>
    <cellStyle name="Calculation 3 5 4 5 2" xfId="5013" xr:uid="{46DD2D23-8885-484A-A06F-C57A223E187C}"/>
    <cellStyle name="Calculation 3 5 4 6" xfId="3908" xr:uid="{9EF4C3ED-20F8-472F-A614-641D6FDD7ED5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3" xfId="3417" xr:uid="{518C9A8A-2A4B-4584-BC26-F0B110DAE240}"/>
    <cellStyle name="Calculation 3 5 5 2 3 2" xfId="4951" xr:uid="{EDC2F47F-3534-406F-AE6D-FB6FCB4A31AE}"/>
    <cellStyle name="Calculation 3 5 5 2 4" xfId="3770" xr:uid="{2A4B4A92-1293-4CB9-AECE-51B2AFF83617}"/>
    <cellStyle name="Calculation 3 5 5 2 4 2" xfId="5187" xr:uid="{C968B4D8-D541-4F63-8F91-BA3704D3D8D6}"/>
    <cellStyle name="Calculation 3 5 5 2 5" xfId="4103" xr:uid="{EBE09B98-935B-4627-BD83-B004266F0088}"/>
    <cellStyle name="Calculation 3 5 5 3" xfId="2783" xr:uid="{D2D8842C-6715-46B7-8B85-4667217650E6}"/>
    <cellStyle name="Calculation 3 5 5 3 2" xfId="4317" xr:uid="{DEC97525-B5BF-41D7-A9B6-03830E95B9B9}"/>
    <cellStyle name="Calculation 3 5 5 4" xfId="3204" xr:uid="{329CC139-5D9D-471D-97DB-EC0C625017AC}"/>
    <cellStyle name="Calculation 3 5 5 4 2" xfId="4738" xr:uid="{CCDD9CCB-AF9C-480E-98EE-AEB122E50D16}"/>
    <cellStyle name="Calculation 3 5 5 5" xfId="3557" xr:uid="{1F45CD13-FCA2-457D-B461-453E97DCDBE6}"/>
    <cellStyle name="Calculation 3 5 5 5 2" xfId="5047" xr:uid="{8D51175D-258B-4A08-A993-1E31AEEC2B91}"/>
    <cellStyle name="Calculation 3 5 5 6" xfId="3959" xr:uid="{86CEA28C-3881-4DB8-BD00-F67B11EDABD6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3" xfId="3241" xr:uid="{D79F100A-9F08-4372-B965-7E883A4C8493}"/>
    <cellStyle name="Calculation 3 5 6 3 2" xfId="4775" xr:uid="{4D90B701-7AF7-42E5-97F7-A0AC8AD06C8D}"/>
    <cellStyle name="Calculation 3 5 6 4" xfId="3594" xr:uid="{43DE7A1B-FAEC-4685-948F-13F77CF243E0}"/>
    <cellStyle name="Calculation 3 5 6 4 2" xfId="5072" xr:uid="{16447FB2-DF49-4563-9A05-060E79299661}"/>
    <cellStyle name="Calculation 3 5 6 5" xfId="3988" xr:uid="{29A433B2-C7E0-4F18-A944-0B7144C995B7}"/>
    <cellStyle name="Calculation 3 5 7" xfId="2607" xr:uid="{C692B5FB-EE7F-4C44-B1AA-A60489971F41}"/>
    <cellStyle name="Calculation 3 5 7 2" xfId="4141" xr:uid="{C96019A1-6C4F-4BDF-B770-43A82E99314C}"/>
    <cellStyle name="Calculation 3 5 8" xfId="3028" xr:uid="{2B5556A3-6B87-4F32-9798-455179B5A9B2}"/>
    <cellStyle name="Calculation 3 5 8 2" xfId="4562" xr:uid="{127DD8E2-0D36-4CE7-AAB2-73DF707E98F1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3" xfId="3350" xr:uid="{0969748D-A552-45B5-8B3A-93589D4645E0}"/>
    <cellStyle name="Calculation 3 6 2 2 2 3 2" xfId="4884" xr:uid="{48063DCF-76BE-446D-A574-5A406248145D}"/>
    <cellStyle name="Calculation 3 6 2 2 2 4" xfId="3703" xr:uid="{A782B2E9-B7F5-4633-A0EA-261875CD79A5}"/>
    <cellStyle name="Calculation 3 6 2 2 2 4 2" xfId="5143" xr:uid="{85498AF9-1FB1-4E47-9983-C1FC8768FF55}"/>
    <cellStyle name="Calculation 3 6 2 2 2 5" xfId="4059" xr:uid="{D8D8ED9A-E0CB-4871-B5BF-7BEDBA38A27C}"/>
    <cellStyle name="Calculation 3 6 2 2 3" xfId="2716" xr:uid="{EDC9D580-4BFC-4DB8-B5BA-66F675D0E832}"/>
    <cellStyle name="Calculation 3 6 2 2 3 2" xfId="4250" xr:uid="{6AFBFFA9-1C8B-4DA5-8061-8BA2B5DAE4CB}"/>
    <cellStyle name="Calculation 3 6 2 2 4" xfId="3137" xr:uid="{0B272098-FAFF-4919-8485-9A864993BBCF}"/>
    <cellStyle name="Calculation 3 6 2 2 4 2" xfId="4671" xr:uid="{C8AA57C7-E473-41D0-8E16-ABC6D3B20B74}"/>
    <cellStyle name="Calculation 3 6 2 2 5" xfId="3490" xr:uid="{DE259DA7-376C-4D14-9263-AD41DE9B66CE}"/>
    <cellStyle name="Calculation 3 6 2 2 5 2" xfId="5003" xr:uid="{4EB583D0-B4CC-4F86-AF51-9696ED33C80A}"/>
    <cellStyle name="Calculation 3 6 2 2 6" xfId="3892" xr:uid="{99112101-981D-4A0F-8154-B4ABFA907CCC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3" xfId="3282" xr:uid="{5D4BABE0-3DD9-4DEE-8F53-E3E44B898258}"/>
    <cellStyle name="Calculation 3 6 2 3 3 2" xfId="4816" xr:uid="{9CEDE841-6FB8-4886-B530-08D44FD91F28}"/>
    <cellStyle name="Calculation 3 6 2 3 4" xfId="3635" xr:uid="{2C4727F1-6F2E-4DE7-83AF-D1D6F27F2505}"/>
    <cellStyle name="Calculation 3 6 2 3 4 2" xfId="5099" xr:uid="{F0D53738-D4C4-4500-8C61-2C08D5D99319}"/>
    <cellStyle name="Calculation 3 6 2 3 5" xfId="4015" xr:uid="{263682E2-003B-41C6-A609-D37142EDFFEB}"/>
    <cellStyle name="Calculation 3 6 2 4" xfId="2648" xr:uid="{C2F555A6-E118-4770-A1D8-B555451450F4}"/>
    <cellStyle name="Calculation 3 6 2 4 2" xfId="4182" xr:uid="{C0B2620F-37F5-427B-84C6-AD5DBA267C3D}"/>
    <cellStyle name="Calculation 3 6 2 5" xfId="3069" xr:uid="{7552C8C4-9218-4073-88CF-4AAA45D7A7AC}"/>
    <cellStyle name="Calculation 3 6 2 5 2" xfId="4603" xr:uid="{71D739D0-8DBD-4910-82F7-23AE56ACCAE4}"/>
    <cellStyle name="Calculation 3 6 2 6" xfId="3824" xr:uid="{768540BA-B98A-45EB-9C0B-8F743F84485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3" xfId="3288" xr:uid="{B0557430-DD9A-402F-B1A9-58C7C7038A4A}"/>
    <cellStyle name="Calculation 3 6 3 2 3 2" xfId="4822" xr:uid="{3682F45C-1935-4666-83ED-B3AEA9053B9C}"/>
    <cellStyle name="Calculation 3 6 3 2 4" xfId="3641" xr:uid="{53046FE0-6726-40F1-8823-40BACEFE21BD}"/>
    <cellStyle name="Calculation 3 6 3 2 4 2" xfId="5103" xr:uid="{244BBA1E-6F1E-4B0F-B2EC-47DE1316EB47}"/>
    <cellStyle name="Calculation 3 6 3 2 5" xfId="4019" xr:uid="{2D906971-35CD-4B8E-A3C8-12D70AEB67C3}"/>
    <cellStyle name="Calculation 3 6 3 3" xfId="2654" xr:uid="{6051DA5C-7265-4DA1-A752-C54707EFE874}"/>
    <cellStyle name="Calculation 3 6 3 3 2" xfId="4188" xr:uid="{1CD73C01-8FEE-4DCE-B9AD-23EB3CD60DB8}"/>
    <cellStyle name="Calculation 3 6 3 4" xfId="3075" xr:uid="{1BB3FF5F-1CA4-4072-AF9A-1548265193E4}"/>
    <cellStyle name="Calculation 3 6 3 4 2" xfId="4609" xr:uid="{8DE835CB-50FD-45A8-982D-9095FF08565E}"/>
    <cellStyle name="Calculation 3 6 3 5" xfId="3429" xr:uid="{9CC89D7C-15B8-43BD-8240-589A6EA2619C}"/>
    <cellStyle name="Calculation 3 6 3 5 2" xfId="4963" xr:uid="{3F9AE44A-087D-4910-9DC7-1367EC96C855}"/>
    <cellStyle name="Calculation 3 6 3 6" xfId="3830" xr:uid="{74838E3D-6FE4-4F70-B737-8A1F40D7FB97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3" xfId="3360" xr:uid="{D8C64ED8-2169-4C9A-8808-0BC50C7B46E2}"/>
    <cellStyle name="Calculation 3 6 4 2 3 2" xfId="4894" xr:uid="{F11BAF2A-AD2D-43CC-81FE-427C1DD144EC}"/>
    <cellStyle name="Calculation 3 6 4 2 4" xfId="3713" xr:uid="{27E1028D-AE23-4790-87F8-245D6E850AA7}"/>
    <cellStyle name="Calculation 3 6 4 2 4 2" xfId="5148" xr:uid="{D331F559-F4DC-493B-8ABA-2472C1AA1DAA}"/>
    <cellStyle name="Calculation 3 6 4 2 5" xfId="4064" xr:uid="{E5CB6753-BC0C-44F3-9BFC-C1381E9BCEF8}"/>
    <cellStyle name="Calculation 3 6 4 3" xfId="2726" xr:uid="{E665ED20-FF4F-49C2-9BB5-6BDF6EB318B2}"/>
    <cellStyle name="Calculation 3 6 4 3 2" xfId="4260" xr:uid="{4E689BD4-2726-42D9-8F52-B062DB5973EF}"/>
    <cellStyle name="Calculation 3 6 4 4" xfId="3147" xr:uid="{C73886D7-7BE7-4BAE-BA98-51651BA95982}"/>
    <cellStyle name="Calculation 3 6 4 4 2" xfId="4681" xr:uid="{0DC0D91B-E515-4B91-AA2B-803FC2FD447F}"/>
    <cellStyle name="Calculation 3 6 4 5" xfId="3500" xr:uid="{943D4194-E0D0-4BA1-B724-788479A42D02}"/>
    <cellStyle name="Calculation 3 6 4 5 2" xfId="5008" xr:uid="{F8F02738-8F3A-4834-B585-F3119FE7A26C}"/>
    <cellStyle name="Calculation 3 6 4 6" xfId="3902" xr:uid="{1A962FCE-DB9B-4783-9C9D-AA3D967E93D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3" xfId="3423" xr:uid="{823015C8-FB74-4B4C-97B5-451597ACF088}"/>
    <cellStyle name="Calculation 3 6 5 2 3 2" xfId="4957" xr:uid="{0CDCA0B1-46C5-4205-90F1-DA7DD5346095}"/>
    <cellStyle name="Calculation 3 6 5 2 4" xfId="3776" xr:uid="{156BAF17-08DD-4B45-A19E-5FA45C682E34}"/>
    <cellStyle name="Calculation 3 6 5 2 4 2" xfId="5191" xr:uid="{A1C13138-032C-47F1-BBA9-BA039D749D13}"/>
    <cellStyle name="Calculation 3 6 5 2 5" xfId="4107" xr:uid="{023AAC20-A1E0-4AB8-8D1B-D13E5A94E8B5}"/>
    <cellStyle name="Calculation 3 6 5 3" xfId="2789" xr:uid="{BE81BFE9-82F8-4D44-BC67-E3072FEE058E}"/>
    <cellStyle name="Calculation 3 6 5 3 2" xfId="4323" xr:uid="{015981C9-B4E5-4640-A196-BBFE34D203F9}"/>
    <cellStyle name="Calculation 3 6 5 4" xfId="3210" xr:uid="{AA24C3D8-587C-4705-80D6-FB3C7243924A}"/>
    <cellStyle name="Calculation 3 6 5 4 2" xfId="4744" xr:uid="{39377FB2-62F8-4E71-838B-6388C8BC3C5F}"/>
    <cellStyle name="Calculation 3 6 5 5" xfId="3563" xr:uid="{70D6E589-A46A-4FD3-8DCF-C4EFECB2F4D7}"/>
    <cellStyle name="Calculation 3 6 5 5 2" xfId="5051" xr:uid="{D1831E2D-3B8D-4973-B85F-5018E66C289A}"/>
    <cellStyle name="Calculation 3 6 5 6" xfId="3965" xr:uid="{E69D5A86-4528-40E0-968C-1AEDC6B54F53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3" xfId="3247" xr:uid="{2F170623-BB6E-43A7-B949-D0CF9FBC618F}"/>
    <cellStyle name="Calculation 3 6 6 3 2" xfId="4781" xr:uid="{B93EC0FB-FFC6-46DB-BEB2-1498AC165AF4}"/>
    <cellStyle name="Calculation 3 6 6 4" xfId="3600" xr:uid="{177DDF1C-A368-4D3A-8E36-69186AF8D4BC}"/>
    <cellStyle name="Calculation 3 6 6 4 2" xfId="5076" xr:uid="{8ED06016-3DB0-4234-9DF5-9829B271009D}"/>
    <cellStyle name="Calculation 3 6 6 5" xfId="3992" xr:uid="{371CA467-6497-4CB8-AD38-F30AE2D0195C}"/>
    <cellStyle name="Calculation 3 6 7" xfId="2613" xr:uid="{37FE78B3-7D48-4E30-A838-CA650B07A84D}"/>
    <cellStyle name="Calculation 3 6 7 2" xfId="4147" xr:uid="{7C729E55-FD27-427F-80F1-5EF44C63505B}"/>
    <cellStyle name="Calculation 3 6 8" xfId="3034" xr:uid="{CC8B9C98-71FD-4AE9-9283-9CCC60214959}"/>
    <cellStyle name="Calculation 3 6 8 2" xfId="4568" xr:uid="{8A1C1C63-8C2F-4D30-8D08-3EDD4C930A2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3" xfId="3295" xr:uid="{D687DD08-AF7E-4048-ABF7-23EBEF9E49EF}"/>
    <cellStyle name="Calculation 3 7 2 2 3 2" xfId="4829" xr:uid="{3B688E6A-F1E0-41B1-A4E7-DB1EC6728850}"/>
    <cellStyle name="Calculation 3 7 2 2 4" xfId="3648" xr:uid="{CB78FD4F-CAB9-4D73-9209-A5B77913207C}"/>
    <cellStyle name="Calculation 3 7 2 2 4 2" xfId="5107" xr:uid="{7F2FBE93-399A-43D7-9506-CB2F974AD51F}"/>
    <cellStyle name="Calculation 3 7 2 2 5" xfId="4023" xr:uid="{F9D7B799-7489-4E61-A811-740EC2ED9901}"/>
    <cellStyle name="Calculation 3 7 2 3" xfId="2661" xr:uid="{0CF4F8B6-E95D-4A92-8CDF-92A63AE0A034}"/>
    <cellStyle name="Calculation 3 7 2 3 2" xfId="4195" xr:uid="{DF82130D-9D6B-478D-969B-4C00CF465980}"/>
    <cellStyle name="Calculation 3 7 2 4" xfId="3082" xr:uid="{D42F1631-C6EB-4AC9-8A73-C414702A5109}"/>
    <cellStyle name="Calculation 3 7 2 4 2" xfId="4616" xr:uid="{E93EA00C-DCD6-496A-BCAD-F93C2E33CCEC}"/>
    <cellStyle name="Calculation 3 7 2 5" xfId="3435" xr:uid="{32BCC6F7-2668-455E-A984-2F6AD5EC30A0}"/>
    <cellStyle name="Calculation 3 7 2 5 2" xfId="4967" xr:uid="{22E4D9E6-E95C-4607-B598-5EBE73D28797}"/>
    <cellStyle name="Calculation 3 7 2 6" xfId="3837" xr:uid="{C9AF52ED-789E-49DE-BE38-4EDE37D4023E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3" xfId="3216" xr:uid="{FAD62F7C-B242-4F05-8446-2FC31A4F5947}"/>
    <cellStyle name="Calculation 3 7 3 3 2" xfId="4750" xr:uid="{F74DD1CC-2C4D-4419-BC34-D4C5455CEA3C}"/>
    <cellStyle name="Calculation 3 7 3 4" xfId="3569" xr:uid="{FF274F8D-4D11-4544-BA42-EF3E7BB2E905}"/>
    <cellStyle name="Calculation 3 7 3 4 2" xfId="5055" xr:uid="{72DD5CF8-B15A-49C3-87FB-7281EF73B698}"/>
    <cellStyle name="Calculation 3 7 3 5" xfId="3971" xr:uid="{7B0EE486-BF1B-4CF9-A412-CF82F38774F5}"/>
    <cellStyle name="Calculation 3 7 4" xfId="2582" xr:uid="{2CB6B277-4D73-4318-803D-D66786FD4A08}"/>
    <cellStyle name="Calculation 3 7 4 2" xfId="4116" xr:uid="{DC8F6FBF-B8BD-4A7D-836C-247883C4463F}"/>
    <cellStyle name="Calculation 3 7 5" xfId="2580" xr:uid="{705F3AC4-D203-41EE-93FF-54C3B58B6006}"/>
    <cellStyle name="Calculation 3 7 5 2" xfId="4114" xr:uid="{FFF7CFC7-2BF4-4993-9084-600351EA5C20}"/>
    <cellStyle name="Calculation 3 7 6" xfId="3782" xr:uid="{B67E832E-444A-411D-A998-6341FC031023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3" xfId="3383" xr:uid="{28B4870D-9650-46CB-B940-2668B51BA7B2}"/>
    <cellStyle name="Calculation 3 8 2 3 2" xfId="4917" xr:uid="{53E415FA-D88A-4A01-9D0F-318F81FB939E}"/>
    <cellStyle name="Calculation 3 8 2 4" xfId="3736" xr:uid="{38A1BFB2-7A57-46F8-9AA5-CB5AE46B1CD1}"/>
    <cellStyle name="Calculation 3 8 2 4 2" xfId="5163" xr:uid="{0AE19509-5EA0-4CDB-8256-BC042936FEB4}"/>
    <cellStyle name="Calculation 3 8 2 5" xfId="4079" xr:uid="{D1801365-6458-4296-BEC7-F2309312E4D0}"/>
    <cellStyle name="Calculation 3 8 3" xfId="2749" xr:uid="{356AE9BB-4085-46C5-856E-9A313521171A}"/>
    <cellStyle name="Calculation 3 8 3 2" xfId="4283" xr:uid="{DBF814C4-6D3C-4044-BCA3-41AE8B7BF3D9}"/>
    <cellStyle name="Calculation 3 8 4" xfId="3170" xr:uid="{68BFEBA7-D0F3-4756-A715-E9586C4299E5}"/>
    <cellStyle name="Calculation 3 8 4 2" xfId="4704" xr:uid="{D1A226F1-D01A-4C51-8311-D4FC09000E65}"/>
    <cellStyle name="Calculation 3 8 5" xfId="3523" xr:uid="{B4C678ED-988D-4424-9414-0229AEFCB20A}"/>
    <cellStyle name="Calculation 3 8 5 2" xfId="5023" xr:uid="{09415999-53C1-48F8-92F8-11297CE69A3F}"/>
    <cellStyle name="Calculation 3 8 6" xfId="3925" xr:uid="{5668144C-1175-4676-A4F5-B9B7A6643084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3" xfId="3393" xr:uid="{86851834-4CFD-4020-9B5F-9A3D5892DD82}"/>
    <cellStyle name="Calculation 3 9 2 3 2" xfId="4927" xr:uid="{83AE6970-2824-4322-909F-64059553BBFB}"/>
    <cellStyle name="Calculation 3 9 2 4" xfId="3746" xr:uid="{A3063DF0-2419-4C6D-A0BF-8775E24DB0AF}"/>
    <cellStyle name="Calculation 3 9 2 4 2" xfId="5171" xr:uid="{2CC5357B-522C-4A53-A3C8-30022139848C}"/>
    <cellStyle name="Calculation 3 9 2 5" xfId="4087" xr:uid="{984BEE78-D855-451C-B363-3F8D988B3EC2}"/>
    <cellStyle name="Calculation 3 9 3" xfId="2759" xr:uid="{236C75FB-FC9A-4522-9A9F-D58D9B18AEA7}"/>
    <cellStyle name="Calculation 3 9 3 2" xfId="4293" xr:uid="{6993A618-45F1-427E-8A62-933AFCC954E0}"/>
    <cellStyle name="Calculation 3 9 4" xfId="3180" xr:uid="{A242E15C-E911-45D7-91A0-D459D05752AF}"/>
    <cellStyle name="Calculation 3 9 4 2" xfId="4714" xr:uid="{245D7701-FF1C-46ED-AE0E-89CDCAAC8280}"/>
    <cellStyle name="Calculation 3 9 5" xfId="3533" xr:uid="{B0BCC162-D866-4AA5-873A-1C969F2B8E7E}"/>
    <cellStyle name="Calculation 3 9 5 2" xfId="5031" xr:uid="{764C05F5-5175-4B4F-8051-05959F26203D}"/>
    <cellStyle name="Calculation 3 9 6" xfId="3935" xr:uid="{9606D3D8-9D58-4A7D-9F90-6B4535CDEAF5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3" xfId="3218" xr:uid="{7F45805E-BEE1-4329-A798-63BB8FD7F3DC}"/>
    <cellStyle name="Input 3 10 3 2" xfId="4752" xr:uid="{725A17FB-3900-4F0D-87A7-DB7C1B662F3C}"/>
    <cellStyle name="Input 3 10 4" xfId="3571" xr:uid="{2BDF26F5-0C60-4232-A3A0-9B4454ECE2F9}"/>
    <cellStyle name="Input 3 10 4 2" xfId="5057" xr:uid="{3F757EC4-C2CB-4208-A1B8-719CF36F84A2}"/>
    <cellStyle name="Input 3 10 5" xfId="3973" xr:uid="{26A8C661-6946-4F04-BDA3-6FC83A7D2F9C}"/>
    <cellStyle name="Input 3 11" xfId="2584" xr:uid="{A2206338-C072-4346-A3E7-CACC419C6520}"/>
    <cellStyle name="Input 3 11 2" xfId="4118" xr:uid="{E6A63445-E759-4A32-9207-0EAD804EC5A9}"/>
    <cellStyle name="Input 3 12" xfId="2578" xr:uid="{2156CF5B-101E-4BEF-A73F-74E83E1483AD}"/>
    <cellStyle name="Input 3 12 2" xfId="4112" xr:uid="{025A29F9-EC16-4C21-B509-79DFA4C8276E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3" xfId="3327" xr:uid="{2F54E970-1963-4CC6-BD26-A9E97419980B}"/>
    <cellStyle name="Input 3 2 2 2 2 3 2" xfId="4861" xr:uid="{602F573B-E2FF-4227-A918-E1CA14F82A8D}"/>
    <cellStyle name="Input 3 2 2 2 2 4" xfId="3680" xr:uid="{8CC21772-8059-427F-ACAB-F14C532D3F45}"/>
    <cellStyle name="Input 3 2 2 2 2 4 2" xfId="5128" xr:uid="{6703E555-4850-4015-9F37-BC28D25B1D1F}"/>
    <cellStyle name="Input 3 2 2 2 2 5" xfId="4044" xr:uid="{736AEFB8-DD9E-4C5C-A5AA-BA1E6A1AB6BB}"/>
    <cellStyle name="Input 3 2 2 2 3" xfId="2693" xr:uid="{678FD8D5-ED4D-42BF-A6BE-FD8044EAE508}"/>
    <cellStyle name="Input 3 2 2 2 3 2" xfId="4227" xr:uid="{1F9092F7-BC1C-4AE0-B152-2600867E6116}"/>
    <cellStyle name="Input 3 2 2 2 4" xfId="3114" xr:uid="{3EE8E1F2-3401-4A62-A03D-5BBA07010FC3}"/>
    <cellStyle name="Input 3 2 2 2 4 2" xfId="4648" xr:uid="{02905B13-E10B-4BFC-A8A0-D798CBD94180}"/>
    <cellStyle name="Input 3 2 2 2 5" xfId="3467" xr:uid="{ACAECED0-3FE0-48D9-9626-E863534E92A0}"/>
    <cellStyle name="Input 3 2 2 2 5 2" xfId="4988" xr:uid="{105A1AE2-6055-4032-806B-A62452DC97F3}"/>
    <cellStyle name="Input 3 2 2 2 6" xfId="3869" xr:uid="{DDC378AE-8D34-478D-96CD-8CC4E7AF0EA2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3" xfId="3259" xr:uid="{60EA2FB2-1F91-4B37-8029-BE7FF9420127}"/>
    <cellStyle name="Input 3 2 2 3 3 2" xfId="4793" xr:uid="{A6EA4B1A-04A2-48A4-BF58-F792985633FA}"/>
    <cellStyle name="Input 3 2 2 3 4" xfId="3612" xr:uid="{11B0FCBB-4D4A-4A49-9FAF-6612EAC8BA06}"/>
    <cellStyle name="Input 3 2 2 3 4 2" xfId="5084" xr:uid="{12520AAA-A83E-475E-8C57-87087C7073FA}"/>
    <cellStyle name="Input 3 2 2 3 5" xfId="4000" xr:uid="{DC63E868-FE16-4A51-AA63-77928E3F919C}"/>
    <cellStyle name="Input 3 2 2 4" xfId="2625" xr:uid="{CEB9FBAC-7DCD-44AD-AEA5-68E0AE894C2A}"/>
    <cellStyle name="Input 3 2 2 4 2" xfId="4159" xr:uid="{132CB00C-630B-456F-910A-5D5789C5839B}"/>
    <cellStyle name="Input 3 2 2 5" xfId="3046" xr:uid="{FDD6B465-2BD0-4AE2-8031-62C139EEDA59}"/>
    <cellStyle name="Input 3 2 2 5 2" xfId="4580" xr:uid="{1B25EF2D-8208-45D1-B635-73FF42C66D16}"/>
    <cellStyle name="Input 3 2 2 6" xfId="3801" xr:uid="{933577BC-7E3E-417D-A9A4-2637ADF6AF67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3" xfId="3298" xr:uid="{6CA2C8E0-001B-4AEE-95E8-11D4558FEB45}"/>
    <cellStyle name="Input 3 2 3 2 3 2" xfId="4832" xr:uid="{D729D310-C931-4778-8ACB-8C67BFA685F2}"/>
    <cellStyle name="Input 3 2 3 2 4" xfId="3651" xr:uid="{01373F0B-87FF-4EC3-9B90-FF48398070A0}"/>
    <cellStyle name="Input 3 2 3 2 4 2" xfId="5109" xr:uid="{7CE60EBC-035A-46B9-B42B-066609863A3C}"/>
    <cellStyle name="Input 3 2 3 2 5" xfId="4025" xr:uid="{16BD19B5-C339-4F91-A45E-39669F72699E}"/>
    <cellStyle name="Input 3 2 3 3" xfId="2664" xr:uid="{3352CDF3-04D4-45F8-9569-E81DAB41A24F}"/>
    <cellStyle name="Input 3 2 3 3 2" xfId="4198" xr:uid="{E26B5D65-82FC-4BAF-B64B-A765C6ED3D42}"/>
    <cellStyle name="Input 3 2 3 4" xfId="3085" xr:uid="{BA190504-241A-42D1-8238-B99CA318F277}"/>
    <cellStyle name="Input 3 2 3 4 2" xfId="4619" xr:uid="{2465D1CD-9C77-4BA2-B7BB-349258B0032F}"/>
    <cellStyle name="Input 3 2 3 5" xfId="3438" xr:uid="{6A6DE97F-461E-4419-8154-65D10D7E8EAC}"/>
    <cellStyle name="Input 3 2 3 5 2" xfId="4969" xr:uid="{8D483AB0-82A7-4CBC-9996-8A439BF40AB7}"/>
    <cellStyle name="Input 3 2 3 6" xfId="3840" xr:uid="{606D05D3-1C69-4A1B-8014-8A35925213AE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3" xfId="3376" xr:uid="{D649773A-8E1E-4E73-8CBA-0429A5F17E11}"/>
    <cellStyle name="Input 3 2 4 2 3 2" xfId="4910" xr:uid="{2B1257F4-BB26-49AD-B504-C293CC21F54F}"/>
    <cellStyle name="Input 3 2 4 2 4" xfId="3729" xr:uid="{02DF69D7-A93B-4FF6-96D2-CA6F1585346A}"/>
    <cellStyle name="Input 3 2 4 2 4 2" xfId="5160" xr:uid="{27B01C8C-CC88-4451-A070-0123CA065924}"/>
    <cellStyle name="Input 3 2 4 2 5" xfId="4076" xr:uid="{A799A866-D2DD-4A97-80C7-AB13907C8679}"/>
    <cellStyle name="Input 3 2 4 3" xfId="2742" xr:uid="{322FD82D-0553-400D-BA5E-3B28C66200E3}"/>
    <cellStyle name="Input 3 2 4 3 2" xfId="4276" xr:uid="{C8874C8B-F08A-40BF-A52D-7DFA31A98843}"/>
    <cellStyle name="Input 3 2 4 4" xfId="3163" xr:uid="{6BD21EA8-E9F5-489D-8F5F-8EFE5FC6C12F}"/>
    <cellStyle name="Input 3 2 4 4 2" xfId="4697" xr:uid="{D9097143-4916-42D6-ABC1-98E26B8666F2}"/>
    <cellStyle name="Input 3 2 4 5" xfId="3516" xr:uid="{42BA91D2-9AF0-473D-BEF5-16D958AD366B}"/>
    <cellStyle name="Input 3 2 4 5 2" xfId="5020" xr:uid="{143D52E6-6D88-4C09-962B-A63B7D2AA098}"/>
    <cellStyle name="Input 3 2 4 6" xfId="3918" xr:uid="{9A9EC7E8-DCE6-4E8F-99B6-0C1BD5093AA0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3" xfId="3400" xr:uid="{DBFEB0AF-A904-43A4-9FAA-2A5F13B8DAD3}"/>
    <cellStyle name="Input 3 2 5 2 3 2" xfId="4934" xr:uid="{9DD26498-B134-49D9-BED2-2DA55B6A9A68}"/>
    <cellStyle name="Input 3 2 5 2 4" xfId="3753" xr:uid="{E87B73D7-06BF-4B84-A8A8-C659B16B592A}"/>
    <cellStyle name="Input 3 2 5 2 4 2" xfId="5176" xr:uid="{9100EADE-63F6-417A-86A9-14CFA7E1BEEE}"/>
    <cellStyle name="Input 3 2 5 2 5" xfId="4092" xr:uid="{86D3749F-8C96-4329-893B-4402A9C3375B}"/>
    <cellStyle name="Input 3 2 5 3" xfId="2766" xr:uid="{787500F3-FA3F-4DDD-85CF-A5CE3486E815}"/>
    <cellStyle name="Input 3 2 5 3 2" xfId="4300" xr:uid="{9AEF16E7-0691-46E4-ADA0-1AA8C7B40FEA}"/>
    <cellStyle name="Input 3 2 5 4" xfId="3187" xr:uid="{8CFFA45B-06CD-4D7C-934B-715496023A14}"/>
    <cellStyle name="Input 3 2 5 4 2" xfId="4721" xr:uid="{53CF43A6-8875-4280-815B-8493BB79E60E}"/>
    <cellStyle name="Input 3 2 5 5" xfId="3540" xr:uid="{4A580DF5-BBD4-4E55-9394-AAE4B1BB94A1}"/>
    <cellStyle name="Input 3 2 5 5 2" xfId="5036" xr:uid="{61BC3004-4874-42C8-AF08-AEBB87E72D26}"/>
    <cellStyle name="Input 3 2 5 6" xfId="3942" xr:uid="{02E13C49-1A90-45E4-9A22-71BC0BF0ADFD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3" xfId="3224" xr:uid="{9A188667-9DE3-4BD7-906B-1F0F707BBE5A}"/>
    <cellStyle name="Input 3 2 6 3 2" xfId="4758" xr:uid="{93EFEB6B-5FF8-496C-8451-43E566E234AD}"/>
    <cellStyle name="Input 3 2 6 4" xfId="3577" xr:uid="{0F587AE7-03AC-4E76-B1B1-C5389A096225}"/>
    <cellStyle name="Input 3 2 6 4 2" xfId="5061" xr:uid="{1BEC8E6B-0E0B-4DB3-9DDA-95FD390EA02F}"/>
    <cellStyle name="Input 3 2 6 5" xfId="3977" xr:uid="{F5722FC9-B1BF-4E48-B661-60FC4BA06151}"/>
    <cellStyle name="Input 3 2 7" xfId="2590" xr:uid="{351224E6-FC9A-473B-B864-B12BDA898D23}"/>
    <cellStyle name="Input 3 2 7 2" xfId="4124" xr:uid="{3D067B0F-5338-49D6-8DE6-00266D10D227}"/>
    <cellStyle name="Input 3 2 8" xfId="3011" xr:uid="{51FBDA44-BC92-427A-8318-226E92202D43}"/>
    <cellStyle name="Input 3 2 8 2" xfId="4545" xr:uid="{331050A4-E6A0-417F-ADE8-45B42BB7BCE0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3" xfId="3334" xr:uid="{5C51017B-FF3D-4995-9738-FC405EA33AE5}"/>
    <cellStyle name="Input 3 3 2 2 2 3 2" xfId="4868" xr:uid="{DBEC6001-04A9-409A-8EF4-E410FC741858}"/>
    <cellStyle name="Input 3 3 2 2 2 4" xfId="3687" xr:uid="{6B601118-7F8A-4DD2-AA35-7669784D4B0B}"/>
    <cellStyle name="Input 3 3 2 2 2 4 2" xfId="5131" xr:uid="{948F1766-0EB2-49E3-A191-80ABA196F3E4}"/>
    <cellStyle name="Input 3 3 2 2 2 5" xfId="4047" xr:uid="{448231A7-1C1C-4DC6-8671-2027861B0DAC}"/>
    <cellStyle name="Input 3 3 2 2 3" xfId="2700" xr:uid="{8D08CED1-009D-4CEA-9D93-817EF0A1A90E}"/>
    <cellStyle name="Input 3 3 2 2 3 2" xfId="4234" xr:uid="{4B926410-44FD-43C0-9B1F-BD8AA499D781}"/>
    <cellStyle name="Input 3 3 2 2 4" xfId="3121" xr:uid="{D2FA6427-9993-4CE7-B129-DA6532ADD512}"/>
    <cellStyle name="Input 3 3 2 2 4 2" xfId="4655" xr:uid="{257BBEF3-F54A-4290-A369-719B6F32C30C}"/>
    <cellStyle name="Input 3 3 2 2 5" xfId="3474" xr:uid="{F7B709B8-71FC-4082-AE5E-2AED89AAA4FD}"/>
    <cellStyle name="Input 3 3 2 2 5 2" xfId="4991" xr:uid="{3F37F871-9822-470D-948C-CBFF338B6FF3}"/>
    <cellStyle name="Input 3 3 2 2 6" xfId="3876" xr:uid="{5559D5F2-3A84-4551-B0A5-B570B82DD053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3" xfId="3266" xr:uid="{77487E0B-37CF-4EE8-8B54-E6112A76D12A}"/>
    <cellStyle name="Input 3 3 2 3 3 2" xfId="4800" xr:uid="{C73E3260-CAAF-45E3-A4CA-E5519CDB3C90}"/>
    <cellStyle name="Input 3 3 2 3 4" xfId="3619" xr:uid="{32098974-24E1-4901-BB77-07E1D99A73EB}"/>
    <cellStyle name="Input 3 3 2 3 4 2" xfId="5087" xr:uid="{4CAF27CF-C7C2-4269-B0BE-0823E8CE665F}"/>
    <cellStyle name="Input 3 3 2 3 5" xfId="4003" xr:uid="{19D6FC9B-2B69-48ED-8B92-A5668397102C}"/>
    <cellStyle name="Input 3 3 2 4" xfId="2632" xr:uid="{09226B6D-6C7D-41BA-9E81-EF78715BD915}"/>
    <cellStyle name="Input 3 3 2 4 2" xfId="4166" xr:uid="{C495446E-7644-49B6-A2F6-B27D64A3B60C}"/>
    <cellStyle name="Input 3 3 2 5" xfId="3053" xr:uid="{B449989D-09E1-4E18-9612-B64D8977626F}"/>
    <cellStyle name="Input 3 3 2 5 2" xfId="4587" xr:uid="{92E0BA4A-F174-4BB2-88A8-CA3C87AA7671}"/>
    <cellStyle name="Input 3 3 2 6" xfId="3808" xr:uid="{F11DCB0B-9FAB-47BF-B18B-66394890300E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3" xfId="3305" xr:uid="{EA4478F8-1DB0-4E23-B922-04C03A134D3D}"/>
    <cellStyle name="Input 3 3 3 2 3 2" xfId="4839" xr:uid="{23C1DF0C-1324-41CF-8AAD-7F173CFA4C96}"/>
    <cellStyle name="Input 3 3 3 2 4" xfId="3658" xr:uid="{89737752-0A5D-46AF-9F18-6CF1EE7C982E}"/>
    <cellStyle name="Input 3 3 3 2 4 2" xfId="5112" xr:uid="{EB18A1E8-8794-4349-BB12-E6B420D81D87}"/>
    <cellStyle name="Input 3 3 3 2 5" xfId="4028" xr:uid="{D5D14063-F286-43C0-A1A0-5E242266297C}"/>
    <cellStyle name="Input 3 3 3 3" xfId="2671" xr:uid="{872F72B6-7AA0-41A3-8454-A9A017E68DC8}"/>
    <cellStyle name="Input 3 3 3 3 2" xfId="4205" xr:uid="{885A267A-A90C-4A47-8FD4-AD47432C9FFF}"/>
    <cellStyle name="Input 3 3 3 4" xfId="3092" xr:uid="{EAD21B15-DE17-4376-B678-83987D3755A8}"/>
    <cellStyle name="Input 3 3 3 4 2" xfId="4626" xr:uid="{C27D70C0-AEF1-40B6-A63D-41B5293D205D}"/>
    <cellStyle name="Input 3 3 3 5" xfId="3445" xr:uid="{EB7A26FF-FC22-4DE4-BBAD-3C0B62651BF5}"/>
    <cellStyle name="Input 3 3 3 5 2" xfId="4972" xr:uid="{67D43E46-02FB-401E-BBBC-3F514BCBDBCD}"/>
    <cellStyle name="Input 3 3 3 6" xfId="3847" xr:uid="{DDBA7F64-D2D7-4011-9EC5-9155660BC76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3" xfId="3391" xr:uid="{3DC1CB67-5BB7-4D0E-9D22-4625B51B1365}"/>
    <cellStyle name="Input 3 3 4 2 3 2" xfId="4925" xr:uid="{A8C90A00-2542-415C-8B30-20EBFE0BFC91}"/>
    <cellStyle name="Input 3 3 4 2 4" xfId="3744" xr:uid="{4B031C94-4B87-4B45-927D-DB30B3B2A7CC}"/>
    <cellStyle name="Input 3 3 4 2 4 2" xfId="5169" xr:uid="{FE3E87EC-D924-45D9-B440-83598C80E985}"/>
    <cellStyle name="Input 3 3 4 2 5" xfId="4085" xr:uid="{1521AC41-DC71-40DF-97BF-DB99F9768CF2}"/>
    <cellStyle name="Input 3 3 4 3" xfId="2757" xr:uid="{83A0D651-C87E-41DC-B6C6-F794D4D7C773}"/>
    <cellStyle name="Input 3 3 4 3 2" xfId="4291" xr:uid="{B4974F4D-7473-434E-B466-BD9083365E6B}"/>
    <cellStyle name="Input 3 3 4 4" xfId="3178" xr:uid="{BDE3D303-26F6-4496-BCCA-3B2601CD8ADA}"/>
    <cellStyle name="Input 3 3 4 4 2" xfId="4712" xr:uid="{EEA603A3-277F-4F2C-8A26-F9115C6CE5A2}"/>
    <cellStyle name="Input 3 3 4 5" xfId="3531" xr:uid="{9DFBC82C-9A2E-43FE-8374-ACEDC6737AF9}"/>
    <cellStyle name="Input 3 3 4 5 2" xfId="5029" xr:uid="{F7E8975D-BCCE-4888-8269-BC98B9597A33}"/>
    <cellStyle name="Input 3 3 4 6" xfId="3933" xr:uid="{08F31F6A-9945-44B0-ADAB-2D37AC61221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3" xfId="3407" xr:uid="{3FB5FBCC-AEEA-400F-9D11-65BD59637D68}"/>
    <cellStyle name="Input 3 3 5 2 3 2" xfId="4941" xr:uid="{83A983E4-B100-48F9-B8C2-3E7C96281036}"/>
    <cellStyle name="Input 3 3 5 2 4" xfId="3760" xr:uid="{A9F16CE3-ED0B-4C00-A990-A72B2A06DF36}"/>
    <cellStyle name="Input 3 3 5 2 4 2" xfId="5179" xr:uid="{1B2BFB5D-565C-43E0-AD24-7CADE99CF728}"/>
    <cellStyle name="Input 3 3 5 2 5" xfId="4095" xr:uid="{C5911868-0963-49A2-BD27-1B0A3BFA0B8A}"/>
    <cellStyle name="Input 3 3 5 3" xfId="2773" xr:uid="{97D6949D-8214-4D74-B21A-76BA8C42E7C2}"/>
    <cellStyle name="Input 3 3 5 3 2" xfId="4307" xr:uid="{3A580BFA-CC9E-44F5-929F-8A6AB8D2EE85}"/>
    <cellStyle name="Input 3 3 5 4" xfId="3194" xr:uid="{6088EF1A-3E02-4CAF-AF5B-76A7434E0E0B}"/>
    <cellStyle name="Input 3 3 5 4 2" xfId="4728" xr:uid="{C79637F9-5F06-4E44-9A7B-8E51E8C6CA39}"/>
    <cellStyle name="Input 3 3 5 5" xfId="3547" xr:uid="{72557BF1-9861-43DE-94F8-CAEBA87200DB}"/>
    <cellStyle name="Input 3 3 5 5 2" xfId="5039" xr:uid="{A2C1FE67-0E73-42D3-B94E-617882A95258}"/>
    <cellStyle name="Input 3 3 5 6" xfId="3949" xr:uid="{D4A58DA4-D6D5-40A9-A898-56C225D32D49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3" xfId="3231" xr:uid="{611EB456-BD97-4353-B024-F856AC55F9EA}"/>
    <cellStyle name="Input 3 3 6 3 2" xfId="4765" xr:uid="{392130AB-3F2D-4D28-812F-237E5A80B27D}"/>
    <cellStyle name="Input 3 3 6 4" xfId="3584" xr:uid="{5480EA99-ADA0-4A1D-8860-E5B2DD089FE8}"/>
    <cellStyle name="Input 3 3 6 4 2" xfId="5064" xr:uid="{A1F56648-E044-48D8-9DC8-A2A490EDBFD9}"/>
    <cellStyle name="Input 3 3 6 5" xfId="3980" xr:uid="{0F6E861A-54A8-4C5F-8B2C-E082ADFFD94A}"/>
    <cellStyle name="Input 3 3 7" xfId="2597" xr:uid="{EB7ABDB5-6CEA-450F-9AF5-527CA3337BD0}"/>
    <cellStyle name="Input 3 3 7 2" xfId="4131" xr:uid="{F68B85C9-1C49-49A7-8BCE-7FA6E0310C6C}"/>
    <cellStyle name="Input 3 3 8" xfId="3018" xr:uid="{888CD612-3369-4588-B9EC-A5234A0C3EAB}"/>
    <cellStyle name="Input 3 3 8 2" xfId="4552" xr:uid="{C3A4FC7F-574B-48B1-B55F-5F58D4326DF0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3" xfId="3340" xr:uid="{6AE1502A-BDA6-4610-AEB5-C81B487F0161}"/>
    <cellStyle name="Input 3 4 2 2 2 3 2" xfId="4874" xr:uid="{7C4CD9C3-9B49-4869-9FB5-330DD9F72780}"/>
    <cellStyle name="Input 3 4 2 2 2 4" xfId="3693" xr:uid="{96B5EB34-81FD-4103-892E-71959A6022A8}"/>
    <cellStyle name="Input 3 4 2 2 2 4 2" xfId="5135" xr:uid="{9EC29F46-AD3A-46AF-90B9-CF6154752660}"/>
    <cellStyle name="Input 3 4 2 2 2 5" xfId="4051" xr:uid="{DECD665D-5B33-4344-AF38-60C56860CD5A}"/>
    <cellStyle name="Input 3 4 2 2 3" xfId="2706" xr:uid="{4DEDAA1E-DC1B-49D3-9E4B-97D004442088}"/>
    <cellStyle name="Input 3 4 2 2 3 2" xfId="4240" xr:uid="{F21B353B-ECDD-46A8-ACEE-E7B6F2008D30}"/>
    <cellStyle name="Input 3 4 2 2 4" xfId="3127" xr:uid="{CB082AC0-8986-44A2-9357-34803ECCF62E}"/>
    <cellStyle name="Input 3 4 2 2 4 2" xfId="4661" xr:uid="{19A7B9FA-C7F3-49A0-8E02-0A3C0FE95C47}"/>
    <cellStyle name="Input 3 4 2 2 5" xfId="3480" xr:uid="{231C93CB-1CAB-4AE5-B6CD-5B27B68AFA48}"/>
    <cellStyle name="Input 3 4 2 2 5 2" xfId="4995" xr:uid="{262E9970-FDEE-4076-8F2E-BE064226AB48}"/>
    <cellStyle name="Input 3 4 2 2 6" xfId="3882" xr:uid="{05950152-5385-4969-B047-314527956596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3" xfId="3272" xr:uid="{CF1CB96A-9CDF-4544-9694-E9743AE3E4BC}"/>
    <cellStyle name="Input 3 4 2 3 3 2" xfId="4806" xr:uid="{59AF4580-01A6-42D4-940D-CCA7DB481CFB}"/>
    <cellStyle name="Input 3 4 2 3 4" xfId="3625" xr:uid="{C55987A1-1466-416E-886A-EE8C967F80C7}"/>
    <cellStyle name="Input 3 4 2 3 4 2" xfId="5091" xr:uid="{E4AD99C7-02D3-44E3-A7A5-5386C9948034}"/>
    <cellStyle name="Input 3 4 2 3 5" xfId="4007" xr:uid="{C215DA39-B282-477E-A937-6F40508E3B95}"/>
    <cellStyle name="Input 3 4 2 4" xfId="2638" xr:uid="{CCEC57EE-A9EA-4601-B9AA-8ECCD043BF75}"/>
    <cellStyle name="Input 3 4 2 4 2" xfId="4172" xr:uid="{E1BA20F0-245C-4712-9B6E-952C9710591D}"/>
    <cellStyle name="Input 3 4 2 5" xfId="3059" xr:uid="{549E430D-6260-47BE-ACD3-84B8BC86959D}"/>
    <cellStyle name="Input 3 4 2 5 2" xfId="4593" xr:uid="{6BD89051-B466-4D93-AF95-27FDEA638BA8}"/>
    <cellStyle name="Input 3 4 2 6" xfId="3814" xr:uid="{AF9C1703-2F42-419E-BAFA-424B83838580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3" xfId="3311" xr:uid="{EB666FB8-A91C-4543-9967-E050F4A1684B}"/>
    <cellStyle name="Input 3 4 3 2 3 2" xfId="4845" xr:uid="{D41247EE-8E3B-40BB-B2BA-A14CF3ED1C6B}"/>
    <cellStyle name="Input 3 4 3 2 4" xfId="3664" xr:uid="{076BF1B3-E92C-4684-8D85-E2FE52464C5A}"/>
    <cellStyle name="Input 3 4 3 2 4 2" xfId="5116" xr:uid="{32CB40C3-E691-4CCD-8340-9A8393ACE643}"/>
    <cellStyle name="Input 3 4 3 2 5" xfId="4032" xr:uid="{9D2C116A-71C2-48DE-96A2-7CB723D6511D}"/>
    <cellStyle name="Input 3 4 3 3" xfId="2677" xr:uid="{C7188B8E-00AB-4A14-9943-94396FEC8334}"/>
    <cellStyle name="Input 3 4 3 3 2" xfId="4211" xr:uid="{5266874E-B31E-4B12-A66C-ECD2D325D425}"/>
    <cellStyle name="Input 3 4 3 4" xfId="3098" xr:uid="{955E6E4F-BA44-4CDC-B747-0CBD5DC266C4}"/>
    <cellStyle name="Input 3 4 3 4 2" xfId="4632" xr:uid="{7B1D7D0E-DD87-472A-B869-D6156B5FDB0D}"/>
    <cellStyle name="Input 3 4 3 5" xfId="3451" xr:uid="{1046FB0B-744A-4767-B887-0D1C9259C666}"/>
    <cellStyle name="Input 3 4 3 5 2" xfId="4976" xr:uid="{4E6D2562-75D1-48B0-B622-F00BF4743607}"/>
    <cellStyle name="Input 3 4 3 6" xfId="3853" xr:uid="{A4BA185B-19C1-4D59-94BA-664ACFA67DBC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3" xfId="3369" xr:uid="{0B431B59-79D6-4BE3-9FE4-363D37E85F9F}"/>
    <cellStyle name="Input 3 4 4 2 3 2" xfId="4903" xr:uid="{46CAAECC-E85E-49EF-B8A1-DA5FC6628273}"/>
    <cellStyle name="Input 3 4 4 2 4" xfId="3722" xr:uid="{678176A0-0DD5-4570-8451-C4C20C68680D}"/>
    <cellStyle name="Input 3 4 4 2 4 2" xfId="5155" xr:uid="{5518B518-B108-42A0-95B3-01977ECDE18D}"/>
    <cellStyle name="Input 3 4 4 2 5" xfId="4071" xr:uid="{67E14153-4763-46C5-9B6A-6A8CE178934A}"/>
    <cellStyle name="Input 3 4 4 3" xfId="2735" xr:uid="{A365FEAA-8EFE-4CA5-9CE7-5D984463E74F}"/>
    <cellStyle name="Input 3 4 4 3 2" xfId="4269" xr:uid="{DA9A3DB1-A0A4-4E37-8787-B60F01CAD23E}"/>
    <cellStyle name="Input 3 4 4 4" xfId="3156" xr:uid="{11519183-A1A3-4965-866D-2F4F80C22AA4}"/>
    <cellStyle name="Input 3 4 4 4 2" xfId="4690" xr:uid="{0C6C3EA2-508A-4476-8CD9-43AF4F0B691A}"/>
    <cellStyle name="Input 3 4 4 5" xfId="3509" xr:uid="{2C7603FF-35F6-49E8-9CA3-D0EA208E61EE}"/>
    <cellStyle name="Input 3 4 4 5 2" xfId="5015" xr:uid="{268C73ED-2851-475C-9FEC-87AE7A405D21}"/>
    <cellStyle name="Input 3 4 4 6" xfId="3911" xr:uid="{5CDEA158-E42A-403C-87A0-3A5B08FCE7C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3" xfId="3413" xr:uid="{43FDFB14-4280-4BD3-9B28-C1C17FBB40E3}"/>
    <cellStyle name="Input 3 4 5 2 3 2" xfId="4947" xr:uid="{41BC4BDD-562B-4FCB-86F8-A7206CC9C920}"/>
    <cellStyle name="Input 3 4 5 2 4" xfId="3766" xr:uid="{E7E52AB6-D936-4927-B221-B5353DBBF8DA}"/>
    <cellStyle name="Input 3 4 5 2 4 2" xfId="5183" xr:uid="{8EFB58E9-D64B-4266-9037-E0962BAABB3F}"/>
    <cellStyle name="Input 3 4 5 2 5" xfId="4099" xr:uid="{A24E1AE3-3061-47DC-BC82-1735B4A5108E}"/>
    <cellStyle name="Input 3 4 5 3" xfId="2779" xr:uid="{D8F8912F-C913-470A-B2BD-C516D12DF679}"/>
    <cellStyle name="Input 3 4 5 3 2" xfId="4313" xr:uid="{CDEFFB3C-882B-435F-8CC1-E13F14A724C9}"/>
    <cellStyle name="Input 3 4 5 4" xfId="3200" xr:uid="{9C8BA39B-3DA5-47C4-A5B5-0B7CC7C82513}"/>
    <cellStyle name="Input 3 4 5 4 2" xfId="4734" xr:uid="{FF67E5EB-0618-4416-8493-8C5187EE98CE}"/>
    <cellStyle name="Input 3 4 5 5" xfId="3553" xr:uid="{55016047-59BD-4C94-9767-9F264DF0F8D6}"/>
    <cellStyle name="Input 3 4 5 5 2" xfId="5043" xr:uid="{B1C6B2F1-8494-4386-80AA-2D94855D1033}"/>
    <cellStyle name="Input 3 4 5 6" xfId="3955" xr:uid="{1C3D7AD6-6DA2-4A8D-B529-7670886F3029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3" xfId="3237" xr:uid="{A6DD331B-A120-4C0E-8893-6808C12A48BA}"/>
    <cellStyle name="Input 3 4 6 3 2" xfId="4771" xr:uid="{A0204BE1-9602-4FEB-A549-741BB5B21E11}"/>
    <cellStyle name="Input 3 4 6 4" xfId="3590" xr:uid="{81734D6A-8EB9-4602-ACE8-E03FB660E1CF}"/>
    <cellStyle name="Input 3 4 6 4 2" xfId="5068" xr:uid="{1512F3DF-33A1-4305-881B-D28227766956}"/>
    <cellStyle name="Input 3 4 6 5" xfId="3984" xr:uid="{51AE056F-610E-41B1-8B79-63E18BBDDB00}"/>
    <cellStyle name="Input 3 4 7" xfId="2603" xr:uid="{521B44A3-7D41-4A03-993D-3A8735AB944F}"/>
    <cellStyle name="Input 3 4 7 2" xfId="4137" xr:uid="{F414731E-07B9-41F3-9376-F84F9DF920BE}"/>
    <cellStyle name="Input 3 4 8" xfId="3024" xr:uid="{42E7D1A6-2D5F-481E-89F8-CAA73E33E4BE}"/>
    <cellStyle name="Input 3 4 8 2" xfId="4558" xr:uid="{CFF53CF9-2BB9-4F97-8F70-13D9BD1D0437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3" xfId="3345" xr:uid="{77071E2E-E16F-411E-9283-DB0508E88EBC}"/>
    <cellStyle name="Input 3 5 2 2 2 3 2" xfId="4879" xr:uid="{F9B102C0-DB3B-497C-8A6F-545D48A81604}"/>
    <cellStyle name="Input 3 5 2 2 2 4" xfId="3698" xr:uid="{2764D5DF-E519-4CD2-8B81-7FF346AC2B10}"/>
    <cellStyle name="Input 3 5 2 2 2 4 2" xfId="5140" xr:uid="{2478D8B0-EF2C-4F83-954C-57B758DCA087}"/>
    <cellStyle name="Input 3 5 2 2 2 5" xfId="4056" xr:uid="{DA623547-85CE-4459-8C64-391E8C638407}"/>
    <cellStyle name="Input 3 5 2 2 3" xfId="2711" xr:uid="{33DC0641-3667-4410-A765-33F53AF56CE3}"/>
    <cellStyle name="Input 3 5 2 2 3 2" xfId="4245" xr:uid="{FCE6E79F-4FF3-4AF3-9CA7-34D354520287}"/>
    <cellStyle name="Input 3 5 2 2 4" xfId="3132" xr:uid="{99077C30-1B47-42B0-AA7B-DAFE26091C11}"/>
    <cellStyle name="Input 3 5 2 2 4 2" xfId="4666" xr:uid="{E7C7FB93-D618-4646-B434-145D103D4CED}"/>
    <cellStyle name="Input 3 5 2 2 5" xfId="3485" xr:uid="{0942115A-C288-4455-ABAC-D1E53F7489DD}"/>
    <cellStyle name="Input 3 5 2 2 5 2" xfId="5000" xr:uid="{09F6EEA3-EBA8-45D7-8EE8-8237F24C5C66}"/>
    <cellStyle name="Input 3 5 2 2 6" xfId="3887" xr:uid="{86ADF764-E4A5-4AA5-8D47-BB7C2DDF62DC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3" xfId="3277" xr:uid="{ED43F08F-B0FC-4BEE-9F57-3DDE0431F10C}"/>
    <cellStyle name="Input 3 5 2 3 3 2" xfId="4811" xr:uid="{419440E0-9BC4-4BAE-A78B-6D6B50A62411}"/>
    <cellStyle name="Input 3 5 2 3 4" xfId="3630" xr:uid="{6E585C00-9080-4D4B-88E1-7F4B3BE14457}"/>
    <cellStyle name="Input 3 5 2 3 4 2" xfId="5096" xr:uid="{EFC4297B-F912-4BBC-AB48-F5B5EE41FDBF}"/>
    <cellStyle name="Input 3 5 2 3 5" xfId="4012" xr:uid="{EDD78E88-197F-406D-9471-5FF548FBF93C}"/>
    <cellStyle name="Input 3 5 2 4" xfId="2643" xr:uid="{4190CA83-AAA7-4D1D-B56A-2019C3180D52}"/>
    <cellStyle name="Input 3 5 2 4 2" xfId="4177" xr:uid="{E17940D7-B756-4EB5-8293-439EB80E7770}"/>
    <cellStyle name="Input 3 5 2 5" xfId="3064" xr:uid="{557C0DC1-59DB-4A2E-84A9-890456473518}"/>
    <cellStyle name="Input 3 5 2 5 2" xfId="4598" xr:uid="{3A971C00-0075-4346-9466-1A44835CECAA}"/>
    <cellStyle name="Input 3 5 2 6" xfId="3819" xr:uid="{9736C75B-EC0A-4F86-AB90-C4D5DEF0F000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3" xfId="3316" xr:uid="{99013E06-0BE9-4A63-8E69-3D0F1378FE3E}"/>
    <cellStyle name="Input 3 5 3 2 3 2" xfId="4850" xr:uid="{DA2F2A3B-28B5-476B-A222-5DEACAB9E116}"/>
    <cellStyle name="Input 3 5 3 2 4" xfId="3669" xr:uid="{5ED8AB60-6184-4B05-B3E7-43130E305326}"/>
    <cellStyle name="Input 3 5 3 2 4 2" xfId="5121" xr:uid="{9E15337C-8843-4F4E-A6AF-7CC4351CD12E}"/>
    <cellStyle name="Input 3 5 3 2 5" xfId="4037" xr:uid="{FE3948F8-01B9-4340-BC62-DDB3F9468E1C}"/>
    <cellStyle name="Input 3 5 3 3" xfId="2682" xr:uid="{31E990DE-3F4A-4363-9265-D2C14CCE44B4}"/>
    <cellStyle name="Input 3 5 3 3 2" xfId="4216" xr:uid="{D54CFA89-647F-462F-B76A-ED4680D0C550}"/>
    <cellStyle name="Input 3 5 3 4" xfId="3103" xr:uid="{3B3227DE-96AE-48AA-8BDA-A9334F2C8E7C}"/>
    <cellStyle name="Input 3 5 3 4 2" xfId="4637" xr:uid="{CEA112FE-C4AF-451A-A1CF-FF316CE50D66}"/>
    <cellStyle name="Input 3 5 3 5" xfId="3456" xr:uid="{4DB27214-1188-43FD-84DF-484D4E58C791}"/>
    <cellStyle name="Input 3 5 3 5 2" xfId="4981" xr:uid="{E19C5CEE-4CB7-443E-94C9-19104CA985AD}"/>
    <cellStyle name="Input 3 5 3 6" xfId="3858" xr:uid="{D4EBC5BD-35F7-4C2C-BAB2-9D416D26C39C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3" xfId="3365" xr:uid="{980E80EF-582B-4220-AA4A-01A6E7F81EBA}"/>
    <cellStyle name="Input 3 5 4 2 3 2" xfId="4899" xr:uid="{DADC188D-6145-4BEE-A609-639600C75428}"/>
    <cellStyle name="Input 3 5 4 2 4" xfId="3718" xr:uid="{40D61B13-0912-4963-96F3-1BDBBB9C654A}"/>
    <cellStyle name="Input 3 5 4 2 4 2" xfId="5152" xr:uid="{74A7F4AB-8AD7-4DB0-9643-218F8AF70F60}"/>
    <cellStyle name="Input 3 5 4 2 5" xfId="4068" xr:uid="{F31823F4-59E9-4848-BA68-4C38E1E56C61}"/>
    <cellStyle name="Input 3 5 4 3" xfId="2731" xr:uid="{DBFC76F6-8756-4D31-887C-DCDE6FEFEA7A}"/>
    <cellStyle name="Input 3 5 4 3 2" xfId="4265" xr:uid="{71540E5A-597C-4ED1-BEFF-A8FDF683B427}"/>
    <cellStyle name="Input 3 5 4 4" xfId="3152" xr:uid="{9FA78A26-1474-4395-A5A8-6C492602E746}"/>
    <cellStyle name="Input 3 5 4 4 2" xfId="4686" xr:uid="{04C25EC7-5A5A-4F43-94B0-838C334F6475}"/>
    <cellStyle name="Input 3 5 4 5" xfId="3505" xr:uid="{6899DD71-0536-4ADA-8E06-9FC7931DFAAA}"/>
    <cellStyle name="Input 3 5 4 5 2" xfId="5012" xr:uid="{43E813BA-6998-4661-BE33-440B7ECF733A}"/>
    <cellStyle name="Input 3 5 4 6" xfId="3907" xr:uid="{7105BF8F-96AD-4AAE-916A-736048E3DD3F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3" xfId="3418" xr:uid="{9B4B8CB9-F3DE-45C2-9A46-494C0270818A}"/>
    <cellStyle name="Input 3 5 5 2 3 2" xfId="4952" xr:uid="{15D2801D-6AB0-4240-8453-E5E41387517B}"/>
    <cellStyle name="Input 3 5 5 2 4" xfId="3771" xr:uid="{743E2EFE-79F0-4F44-BFC7-8D0C9F45A42B}"/>
    <cellStyle name="Input 3 5 5 2 4 2" xfId="5188" xr:uid="{A81EF23F-8394-4F83-83FB-2FC1BBEA94CC}"/>
    <cellStyle name="Input 3 5 5 2 5" xfId="4104" xr:uid="{2D5ECD4C-B012-4EF8-B91F-5B65DBF06502}"/>
    <cellStyle name="Input 3 5 5 3" xfId="2784" xr:uid="{2130A045-B517-4F75-ADF0-031934B7A6F5}"/>
    <cellStyle name="Input 3 5 5 3 2" xfId="4318" xr:uid="{922A13EA-2F2D-4CB8-9A67-6FA8FE868881}"/>
    <cellStyle name="Input 3 5 5 4" xfId="3205" xr:uid="{0EFD8FF4-C80D-4EE5-98F4-865C6BF944AA}"/>
    <cellStyle name="Input 3 5 5 4 2" xfId="4739" xr:uid="{333E2D97-7173-4920-BBBC-68D9FAD98C14}"/>
    <cellStyle name="Input 3 5 5 5" xfId="3558" xr:uid="{C616FB58-8EFA-40F3-BD8C-11CC04DF33FC}"/>
    <cellStyle name="Input 3 5 5 5 2" xfId="5048" xr:uid="{45C55C45-BF3D-43AF-BB0D-42CB77A4941B}"/>
    <cellStyle name="Input 3 5 5 6" xfId="3960" xr:uid="{3640A0CD-8754-4046-AF84-6F8291EE98AE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3" xfId="3242" xr:uid="{D8264275-D4A3-4616-839E-89C7B1E3EACA}"/>
    <cellStyle name="Input 3 5 6 3 2" xfId="4776" xr:uid="{1B137CFF-0C6C-4750-899A-6E70C2FA01B9}"/>
    <cellStyle name="Input 3 5 6 4" xfId="3595" xr:uid="{F509A0D4-BED0-4176-9BD6-BE09A7DDC73B}"/>
    <cellStyle name="Input 3 5 6 4 2" xfId="5073" xr:uid="{129FA54E-327F-425E-8762-DD3EE34EC1C5}"/>
    <cellStyle name="Input 3 5 6 5" xfId="3989" xr:uid="{34B8086D-88DA-4945-9060-360429E8391D}"/>
    <cellStyle name="Input 3 5 7" xfId="2608" xr:uid="{C47C6A2F-0DE3-4CFD-BAA2-820B334731E8}"/>
    <cellStyle name="Input 3 5 7 2" xfId="4142" xr:uid="{090E80DE-EBEA-414B-99EE-845FDE30A0C2}"/>
    <cellStyle name="Input 3 5 8" xfId="3029" xr:uid="{7885B682-F357-48B0-913F-B6BC872F52ED}"/>
    <cellStyle name="Input 3 5 8 2" xfId="4563" xr:uid="{2152B6EE-9F20-4ACE-8A70-A1F34816FC09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3" xfId="3351" xr:uid="{390AE301-0AB4-4726-A661-2EF595D99A3C}"/>
    <cellStyle name="Input 3 6 2 2 2 3 2" xfId="4885" xr:uid="{A0ED2BDE-9E71-45F9-A9DF-9D7368EA3819}"/>
    <cellStyle name="Input 3 6 2 2 2 4" xfId="3704" xr:uid="{D79CA5C1-AF4E-42BC-9F37-1076A8EBF3B5}"/>
    <cellStyle name="Input 3 6 2 2 2 4 2" xfId="5144" xr:uid="{9EDBBBF2-F501-4397-B168-870CDD1B638F}"/>
    <cellStyle name="Input 3 6 2 2 2 5" xfId="4060" xr:uid="{600FB827-B9D6-4CC0-A3B1-7C66E89E2B60}"/>
    <cellStyle name="Input 3 6 2 2 3" xfId="2717" xr:uid="{0A4338E5-BB05-4BA8-8B92-925796B5E37A}"/>
    <cellStyle name="Input 3 6 2 2 3 2" xfId="4251" xr:uid="{0CA04287-1856-46A3-A2A0-7A1BEDB0A408}"/>
    <cellStyle name="Input 3 6 2 2 4" xfId="3138" xr:uid="{893E7F65-7ED6-4CAD-B272-DB351EF72C6E}"/>
    <cellStyle name="Input 3 6 2 2 4 2" xfId="4672" xr:uid="{1A8C7D96-AB02-4BC1-BE57-0261A253B6BF}"/>
    <cellStyle name="Input 3 6 2 2 5" xfId="3491" xr:uid="{D0AE65B4-9D0C-4D41-B64A-8351D7C5863B}"/>
    <cellStyle name="Input 3 6 2 2 5 2" xfId="5004" xr:uid="{C051F0C3-57A5-4F51-A500-EC1362419B21}"/>
    <cellStyle name="Input 3 6 2 2 6" xfId="3893" xr:uid="{A64BE84F-1A6E-4B12-97FF-344161D093B2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3" xfId="3283" xr:uid="{7BB40C54-4B79-402E-BE03-A35BA62A2C90}"/>
    <cellStyle name="Input 3 6 2 3 3 2" xfId="4817" xr:uid="{7520B629-428B-44E1-9637-A6CAB0160CBA}"/>
    <cellStyle name="Input 3 6 2 3 4" xfId="3636" xr:uid="{F53DB855-1C32-4DC0-BC66-11E894763D24}"/>
    <cellStyle name="Input 3 6 2 3 4 2" xfId="5100" xr:uid="{EDC55A68-DEC5-4DBF-96B7-EE37ACC4D329}"/>
    <cellStyle name="Input 3 6 2 3 5" xfId="4016" xr:uid="{5E7CBF80-49FB-4C67-AAFB-DCC25847D8CE}"/>
    <cellStyle name="Input 3 6 2 4" xfId="2649" xr:uid="{8A48AFA8-9BF3-410D-8542-E73A79331BC2}"/>
    <cellStyle name="Input 3 6 2 4 2" xfId="4183" xr:uid="{213E8C4E-5BEF-4707-B2FF-0A0162D07F24}"/>
    <cellStyle name="Input 3 6 2 5" xfId="3070" xr:uid="{AAA21FE1-2754-4D34-9D19-07E19F86FE84}"/>
    <cellStyle name="Input 3 6 2 5 2" xfId="4604" xr:uid="{9B583314-509F-4EB8-A463-6EF6525612F7}"/>
    <cellStyle name="Input 3 6 2 6" xfId="3825" xr:uid="{2F496CB9-ACB2-4BFC-808B-94B1A8B88463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3" xfId="3289" xr:uid="{5E095057-EE94-4A9E-B367-A588BE2C7389}"/>
    <cellStyle name="Input 3 6 3 2 3 2" xfId="4823" xr:uid="{51DDCD8F-78EC-4E9D-AC76-45988A695B86}"/>
    <cellStyle name="Input 3 6 3 2 4" xfId="3642" xr:uid="{3DF1F9A7-334B-471B-B092-4E30D64E1058}"/>
    <cellStyle name="Input 3 6 3 2 4 2" xfId="5104" xr:uid="{8C417324-504B-4BF9-AF3C-8C1EC4513DAD}"/>
    <cellStyle name="Input 3 6 3 2 5" xfId="4020" xr:uid="{9D3E2AC9-D939-41BE-9EC1-061F80C9643F}"/>
    <cellStyle name="Input 3 6 3 3" xfId="2655" xr:uid="{972D0182-3627-4CCD-BFBA-BDF69B86487C}"/>
    <cellStyle name="Input 3 6 3 3 2" xfId="4189" xr:uid="{EC7D09DD-1974-475F-A30A-9F0EF6A7CBC1}"/>
    <cellStyle name="Input 3 6 3 4" xfId="3076" xr:uid="{0ECA7404-E7F2-477A-8BE2-254C1F07FCDA}"/>
    <cellStyle name="Input 3 6 3 4 2" xfId="4610" xr:uid="{62AF44C6-9735-4A01-9E0A-F55F06D8F4CA}"/>
    <cellStyle name="Input 3 6 3 5" xfId="3430" xr:uid="{6E9F4377-412C-418A-B73A-C5BA6CC12623}"/>
    <cellStyle name="Input 3 6 3 5 2" xfId="4964" xr:uid="{C82626F7-ECEC-4908-A9C2-79A5E1FBED71}"/>
    <cellStyle name="Input 3 6 3 6" xfId="3831" xr:uid="{9A171C22-E617-4829-9A8C-C8AD9447E4F1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3" xfId="3387" xr:uid="{B10E3570-7767-457F-BCE9-8BA56A897650}"/>
    <cellStyle name="Input 3 6 4 2 3 2" xfId="4921" xr:uid="{09A77763-6045-431D-8329-75C63FD86381}"/>
    <cellStyle name="Input 3 6 4 2 4" xfId="3740" xr:uid="{89036227-6080-4751-96E7-6F1D0319F709}"/>
    <cellStyle name="Input 3 6 4 2 4 2" xfId="5167" xr:uid="{0F5935BD-50B7-45D2-B9B2-CC10F7EFB6EA}"/>
    <cellStyle name="Input 3 6 4 2 5" xfId="4083" xr:uid="{02EEDF3F-6839-4818-AE74-0E04988EEBBA}"/>
    <cellStyle name="Input 3 6 4 3" xfId="2753" xr:uid="{4F973EFF-0BD2-457A-B6F7-717DF5A96981}"/>
    <cellStyle name="Input 3 6 4 3 2" xfId="4287" xr:uid="{C2F2B7C5-0E6F-44C4-BEDD-7B6AD995A4A0}"/>
    <cellStyle name="Input 3 6 4 4" xfId="3174" xr:uid="{736EA73B-4FC3-4660-97EC-3FF931C03965}"/>
    <cellStyle name="Input 3 6 4 4 2" xfId="4708" xr:uid="{90255909-E029-4130-9C87-E5B6AE4D1F38}"/>
    <cellStyle name="Input 3 6 4 5" xfId="3527" xr:uid="{03F4561C-E762-4D20-A3A5-39137786A9B5}"/>
    <cellStyle name="Input 3 6 4 5 2" xfId="5027" xr:uid="{0CD5236F-CD66-467C-A100-342F38B3AB03}"/>
    <cellStyle name="Input 3 6 4 6" xfId="3929" xr:uid="{4F7E80BD-9558-4019-99F8-75D35B16DACE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3" xfId="3424" xr:uid="{587BDA58-6DA7-42BD-9F78-131214F3DB40}"/>
    <cellStyle name="Input 3 6 5 2 3 2" xfId="4958" xr:uid="{E5FC3E3E-77B1-42AB-9E04-10574D8CC91C}"/>
    <cellStyle name="Input 3 6 5 2 4" xfId="3777" xr:uid="{B2398C74-7F71-473E-9B81-F23596ED9B1C}"/>
    <cellStyle name="Input 3 6 5 2 4 2" xfId="5192" xr:uid="{20DE1171-3C4A-40B0-AC57-B28F9C5FA28C}"/>
    <cellStyle name="Input 3 6 5 2 5" xfId="4108" xr:uid="{999296A7-7837-4A6F-B97F-369CDD1D88BD}"/>
    <cellStyle name="Input 3 6 5 3" xfId="2790" xr:uid="{E15A79F3-0264-4209-9E70-B736F7B19CC0}"/>
    <cellStyle name="Input 3 6 5 3 2" xfId="4324" xr:uid="{77B671C9-4D0B-438C-B8D6-B7C403FE73A3}"/>
    <cellStyle name="Input 3 6 5 4" xfId="3211" xr:uid="{7A37654D-AF3F-4F9A-AA65-A18F96BDCAD2}"/>
    <cellStyle name="Input 3 6 5 4 2" xfId="4745" xr:uid="{C4D4AB64-ECDB-4640-8C3A-84005E7CB21B}"/>
    <cellStyle name="Input 3 6 5 5" xfId="3564" xr:uid="{385061D5-46D8-4B55-9894-F5AE223DD797}"/>
    <cellStyle name="Input 3 6 5 5 2" xfId="5052" xr:uid="{455AA5A7-2ABB-4E82-AF09-714A0CE7914C}"/>
    <cellStyle name="Input 3 6 5 6" xfId="3966" xr:uid="{DCBEC21C-EA06-4295-AA7D-C48E7A109A30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3" xfId="3248" xr:uid="{CAB0157F-18B9-48D0-8C5A-829C558D3881}"/>
    <cellStyle name="Input 3 6 6 3 2" xfId="4782" xr:uid="{E7AE245B-B7B0-4BB2-B365-C7D32FD39492}"/>
    <cellStyle name="Input 3 6 6 4" xfId="3601" xr:uid="{6A85EE8A-33E5-466B-B227-ED4E48CC9C44}"/>
    <cellStyle name="Input 3 6 6 4 2" xfId="5077" xr:uid="{3CE881F8-B7EF-489F-8125-AC3718D3668D}"/>
    <cellStyle name="Input 3 6 6 5" xfId="3993" xr:uid="{E06125FC-AEAE-4CCB-8E9E-8DBA8672C3F1}"/>
    <cellStyle name="Input 3 6 7" xfId="2614" xr:uid="{21E60FD0-A94C-44C8-8676-8F76C3F8BDA6}"/>
    <cellStyle name="Input 3 6 7 2" xfId="4148" xr:uid="{5D9AC5A1-0070-4C91-8891-88C47E281FA9}"/>
    <cellStyle name="Input 3 6 8" xfId="3035" xr:uid="{FE5A9D0C-ADED-4F3F-88F0-6021841F8D91}"/>
    <cellStyle name="Input 3 6 8 2" xfId="4569" xr:uid="{88C43C66-351B-4EAE-B693-EBDCB8BCE4A4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3" xfId="3321" xr:uid="{A14B73E8-3E68-44B9-AFCB-67F1B9583EAE}"/>
    <cellStyle name="Input 3 7 2 2 3 2" xfId="4855" xr:uid="{9FD79BA0-64D1-4276-A980-74CC28A29AAD}"/>
    <cellStyle name="Input 3 7 2 2 4" xfId="3674" xr:uid="{321E6569-E9D4-419A-90B4-DB0D22912B1C}"/>
    <cellStyle name="Input 3 7 2 2 4 2" xfId="5124" xr:uid="{0FA6AD52-7B13-4585-9519-B6C0AAF480CF}"/>
    <cellStyle name="Input 3 7 2 2 5" xfId="4040" xr:uid="{2E93F392-8321-4A27-A503-D8ADC03F6302}"/>
    <cellStyle name="Input 3 7 2 3" xfId="2687" xr:uid="{96F7D265-3B6D-4DEA-9C2D-FBC066515202}"/>
    <cellStyle name="Input 3 7 2 3 2" xfId="4221" xr:uid="{5BEA672F-B132-4C47-B039-C6077FC09548}"/>
    <cellStyle name="Input 3 7 2 4" xfId="3108" xr:uid="{69778519-1BEF-482F-9FBB-77081E03BE9F}"/>
    <cellStyle name="Input 3 7 2 4 2" xfId="4642" xr:uid="{79D70724-2925-4D6D-9FE0-1AFC03E50935}"/>
    <cellStyle name="Input 3 7 2 5" xfId="3461" xr:uid="{A3EDD0C0-7124-469A-8B4F-4B72E94DCA68}"/>
    <cellStyle name="Input 3 7 2 5 2" xfId="4984" xr:uid="{95A1961B-D14D-4749-B509-5EE546F8106B}"/>
    <cellStyle name="Input 3 7 2 6" xfId="3863" xr:uid="{E381297D-EEBC-49AE-BE37-C892D6592007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3" xfId="3253" xr:uid="{3C7E389E-FABD-453A-8CAC-69C8A7F01A7F}"/>
    <cellStyle name="Input 3 7 3 3 2" xfId="4787" xr:uid="{B703EE7C-9317-4073-A0FA-028F20FCFEEC}"/>
    <cellStyle name="Input 3 7 3 4" xfId="3606" xr:uid="{F8AFF53B-6656-4B8D-ABBD-0C0E59DE4442}"/>
    <cellStyle name="Input 3 7 3 4 2" xfId="5080" xr:uid="{3821D9D0-0431-4524-BA56-A31BA5629166}"/>
    <cellStyle name="Input 3 7 3 5" xfId="3996" xr:uid="{3F584F4A-C6F4-4511-823C-646B35F5FE57}"/>
    <cellStyle name="Input 3 7 4" xfId="2619" xr:uid="{3A3AAED4-DA57-43A1-9D36-981F12421C98}"/>
    <cellStyle name="Input 3 7 4 2" xfId="4153" xr:uid="{7617130F-1F9A-401D-A844-6DBDDDA77147}"/>
    <cellStyle name="Input 3 7 5" xfId="3040" xr:uid="{7D36FFF5-DB53-42F7-B4A9-C2B71C6B2132}"/>
    <cellStyle name="Input 3 7 5 2" xfId="4574" xr:uid="{BD3BAB15-E5C1-4E87-92DD-50B31D6F68F6}"/>
    <cellStyle name="Input 3 7 6" xfId="3795" xr:uid="{7655084E-144A-4448-BDEF-D57AE9B2F71A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3" xfId="3382" xr:uid="{A55B06F7-DE78-41C6-921A-DAED6132891E}"/>
    <cellStyle name="Input 3 8 2 3 2" xfId="4916" xr:uid="{500B6E94-46A0-4367-95FA-F50DE6220433}"/>
    <cellStyle name="Input 3 8 2 4" xfId="3735" xr:uid="{4CB86A0E-E3ED-4BCA-9A28-23E92B413337}"/>
    <cellStyle name="Input 3 8 2 4 2" xfId="5162" xr:uid="{3162B44F-BA3B-46AC-803A-06B2D61970A8}"/>
    <cellStyle name="Input 3 8 2 5" xfId="4078" xr:uid="{78B1E674-4D12-4710-A746-02BB6C84B92F}"/>
    <cellStyle name="Input 3 8 3" xfId="2748" xr:uid="{1C1007FD-3619-4676-9064-CF8BB9BCA9D0}"/>
    <cellStyle name="Input 3 8 3 2" xfId="4282" xr:uid="{5B77CC5E-3B63-49AA-875F-68D826631AC3}"/>
    <cellStyle name="Input 3 8 4" xfId="3169" xr:uid="{1F8A504C-404B-40B8-AADE-2D7CACDCF4FA}"/>
    <cellStyle name="Input 3 8 4 2" xfId="4703" xr:uid="{0093977F-F3E3-4379-82F1-0D40C8A19667}"/>
    <cellStyle name="Input 3 8 5" xfId="3522" xr:uid="{6B81B841-8FCE-4289-ADC7-0BC3A7A22FF1}"/>
    <cellStyle name="Input 3 8 5 2" xfId="5022" xr:uid="{F962332C-8F35-4A63-A092-FE70B52A17D6}"/>
    <cellStyle name="Input 3 8 6" xfId="3924" xr:uid="{29641CA5-CE55-4231-A43A-B55EA8A44DFB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3" xfId="3394" xr:uid="{E9F259F9-9F49-479A-8B22-70961102A6A0}"/>
    <cellStyle name="Input 3 9 2 3 2" xfId="4928" xr:uid="{E279291C-EB9A-4C1A-8FD4-2F3784594C9F}"/>
    <cellStyle name="Input 3 9 2 4" xfId="3747" xr:uid="{B8C35349-4D8D-4572-BA36-3F38F95D16D3}"/>
    <cellStyle name="Input 3 9 2 4 2" xfId="5172" xr:uid="{A599B8B6-1312-4D0D-8B15-F533D4993EF0}"/>
    <cellStyle name="Input 3 9 2 5" xfId="4088" xr:uid="{63D6E403-F7AD-42F9-9718-1D1BC8C1E5AB}"/>
    <cellStyle name="Input 3 9 3" xfId="2760" xr:uid="{7D4186D3-299B-4B19-AF2C-C9EE0E61858A}"/>
    <cellStyle name="Input 3 9 3 2" xfId="4294" xr:uid="{E775395A-A70A-41A8-9F45-B80371C8792E}"/>
    <cellStyle name="Input 3 9 4" xfId="3181" xr:uid="{E874FDC0-A85F-46B2-ADB8-390E5546F863}"/>
    <cellStyle name="Input 3 9 4 2" xfId="4715" xr:uid="{F28C26CC-E4AC-42BA-AEFD-7FBC338E9C30}"/>
    <cellStyle name="Input 3 9 5" xfId="3534" xr:uid="{34439874-5EF8-4C19-8263-BC92AB0A282A}"/>
    <cellStyle name="Input 3 9 5 2" xfId="5032" xr:uid="{6BB1C1EC-5857-4BBB-BB21-05413C4940C4}"/>
    <cellStyle name="Input 3 9 6" xfId="3936" xr:uid="{FE0D9FF6-DF3C-41E7-8274-0E572B2BBCE0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3" xfId="3381" xr:uid="{0B01C9E6-1338-4053-98EC-0A01ADF1DAF3}"/>
    <cellStyle name="Note 3 10 2 3 2" xfId="4915" xr:uid="{AE639781-E90B-466A-971B-F8F834A43B91}"/>
    <cellStyle name="Note 3 10 2 4" xfId="3734" xr:uid="{0C860158-62A1-4E8D-A51A-E40D0A33D78C}"/>
    <cellStyle name="Note 3 10 3" xfId="2747" xr:uid="{08887C80-62F2-4158-96E1-BFF24BCDB3BA}"/>
    <cellStyle name="Note 3 10 3 2" xfId="4281" xr:uid="{5378575F-EC73-4D7F-BAB2-28190523E740}"/>
    <cellStyle name="Note 3 10 4" xfId="3168" xr:uid="{7977FABF-B473-43CD-8872-C57D2ABA3855}"/>
    <cellStyle name="Note 3 10 4 2" xfId="4702" xr:uid="{B6B79C46-A206-4905-8FC3-0B3EF805B9AD}"/>
    <cellStyle name="Note 3 10 5" xfId="3521" xr:uid="{AC5B0B0D-D129-49DE-B257-DF56EC5F4924}"/>
    <cellStyle name="Note 3 10 6" xfId="3923" xr:uid="{5884FFD9-4124-471C-A4C8-4A1ACE9BEC43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3" xfId="3395" xr:uid="{A8F50C08-E752-49C7-A0AA-FDC8E14205F5}"/>
    <cellStyle name="Note 3 11 2 3 2" xfId="4929" xr:uid="{38438F16-584F-40C2-8A5F-4C5F3EA427E3}"/>
    <cellStyle name="Note 3 11 2 4" xfId="3748" xr:uid="{A1F8D2FE-386A-4845-8B28-375F4852F7A6}"/>
    <cellStyle name="Note 3 11 3" xfId="2761" xr:uid="{02E228E7-1314-47CF-9018-469A21A565D9}"/>
    <cellStyle name="Note 3 11 3 2" xfId="4295" xr:uid="{811D291D-1321-4132-9678-A88F6CD2BDC7}"/>
    <cellStyle name="Note 3 11 4" xfId="3182" xr:uid="{1520CADB-FFAC-4857-BB78-5457485D7890}"/>
    <cellStyle name="Note 3 11 4 2" xfId="4716" xr:uid="{E2E195DF-67F9-4D88-803D-B9B9765DB152}"/>
    <cellStyle name="Note 3 11 5" xfId="3535" xr:uid="{B23D132A-5EE4-44BD-8D2C-DA0C665703DF}"/>
    <cellStyle name="Note 3 11 6" xfId="3937" xr:uid="{0BDBB644-D7E1-48A0-9114-3210EC5F3D85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3" xfId="3220" xr:uid="{25DF6709-ADBB-4803-AC73-32B9457DBADB}"/>
    <cellStyle name="Note 3 2 10 3 2" xfId="4754" xr:uid="{9053038C-9827-4E05-8723-68B33849E953}"/>
    <cellStyle name="Note 3 2 10 4" xfId="3573" xr:uid="{79550212-612B-458C-9527-0EC93943E21E}"/>
    <cellStyle name="Note 3 2 11" xfId="2586" xr:uid="{7DA27E4D-53E5-4A39-B145-851BEACDBED4}"/>
    <cellStyle name="Note 3 2 11 2" xfId="4120" xr:uid="{67E86823-795B-429C-8F15-57E134C2F8BC}"/>
    <cellStyle name="Note 3 2 12" xfId="2581" xr:uid="{D4D4E8FE-4AC9-41CB-99D9-EA15B8D2392B}"/>
    <cellStyle name="Note 3 2 12 2" xfId="4115" xr:uid="{F6EE9E86-07BB-4F77-A25E-CE648B765254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3" xfId="3329" xr:uid="{3496399C-F91A-432A-9220-552159C3C252}"/>
    <cellStyle name="Note 3 2 2 2 2 2 3 2" xfId="4863" xr:uid="{D483EDA2-CF6D-4A4D-B85E-9A7A304753AE}"/>
    <cellStyle name="Note 3 2 2 2 2 2 4" xfId="3682" xr:uid="{7FDFA3B6-91AB-4D94-87F5-1F83D0DF0B2F}"/>
    <cellStyle name="Note 3 2 2 2 2 3" xfId="2695" xr:uid="{53142690-D5F7-4555-8706-73EB7EDDC4DE}"/>
    <cellStyle name="Note 3 2 2 2 2 3 2" xfId="4229" xr:uid="{1D6D4E92-AF25-409B-8D19-438AFF597E4F}"/>
    <cellStyle name="Note 3 2 2 2 2 4" xfId="3116" xr:uid="{32ECDEF5-5947-4B3A-BB00-A6EE8D8F12A8}"/>
    <cellStyle name="Note 3 2 2 2 2 4 2" xfId="4650" xr:uid="{84E1D7D1-DB46-4A83-96F2-13EB06A13D2C}"/>
    <cellStyle name="Note 3 2 2 2 2 5" xfId="3469" xr:uid="{1B3A4F2D-7D7B-4087-9E37-A56126EB8C6C}"/>
    <cellStyle name="Note 3 2 2 2 2 6" xfId="3871" xr:uid="{FA27A5E9-D7B2-44B0-A6D8-FD254C7128CD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3" xfId="3261" xr:uid="{78334BC9-218F-4596-BC5C-DBB7F90ADC05}"/>
    <cellStyle name="Note 3 2 2 2 3 3 2" xfId="4795" xr:uid="{C25251F8-AE23-47E6-993C-DA7159BF7FAD}"/>
    <cellStyle name="Note 3 2 2 2 3 4" xfId="3614" xr:uid="{24F5CCAE-92A9-4669-90FB-FDD64C503394}"/>
    <cellStyle name="Note 3 2 2 2 4" xfId="2627" xr:uid="{00331CF8-2B3C-4744-9566-9FB3746CFE40}"/>
    <cellStyle name="Note 3 2 2 2 4 2" xfId="4161" xr:uid="{C54CA0A2-3AAF-43B3-94B5-217B36C33C6E}"/>
    <cellStyle name="Note 3 2 2 2 5" xfId="3048" xr:uid="{5427AFB1-ED57-4092-BC50-E70B57E20B1A}"/>
    <cellStyle name="Note 3 2 2 2 5 2" xfId="4582" xr:uid="{EBF8FD98-3101-435F-BF38-B39D2ED2007F}"/>
    <cellStyle name="Note 3 2 2 2 6" xfId="3803" xr:uid="{F0BA1D91-14AB-4E94-A6DD-3C5D0ADF772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3" xfId="3300" xr:uid="{E848FA11-92A4-4A02-9E8E-C7B607C85F55}"/>
    <cellStyle name="Note 3 2 2 3 2 3 2" xfId="4834" xr:uid="{58D9A9EA-2C62-48D5-A232-CD657A426EDA}"/>
    <cellStyle name="Note 3 2 2 3 2 4" xfId="3653" xr:uid="{DCC25106-3B75-4022-9119-DC187A4FB5DA}"/>
    <cellStyle name="Note 3 2 2 3 3" xfId="2666" xr:uid="{A50D169D-5BBE-4B44-B017-BAADC23976BC}"/>
    <cellStyle name="Note 3 2 2 3 3 2" xfId="4200" xr:uid="{27F92B04-258D-4600-ADF4-FFD3FF1B3969}"/>
    <cellStyle name="Note 3 2 2 3 4" xfId="3087" xr:uid="{CD386B40-FC61-411B-9AE1-457EC4977D5C}"/>
    <cellStyle name="Note 3 2 2 3 4 2" xfId="4621" xr:uid="{DC87E3EA-3F33-4B4E-AC00-92133FD5584D}"/>
    <cellStyle name="Note 3 2 2 3 5" xfId="3440" xr:uid="{D34DAEDA-E366-4143-AF4D-334E08AF9949}"/>
    <cellStyle name="Note 3 2 2 3 6" xfId="3842" xr:uid="{8AEF12E5-CC09-4E0F-AD27-93E3AFCC9B02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3" xfId="3377" xr:uid="{B9A16184-0AA1-4B34-8FE5-B3D1C11E6E3B}"/>
    <cellStyle name="Note 3 2 2 4 2 3 2" xfId="4911" xr:uid="{4883ECEF-57E5-4A71-9DFB-2E87E2C9662E}"/>
    <cellStyle name="Note 3 2 2 4 2 4" xfId="3730" xr:uid="{04820756-A89C-4605-A063-FC710CD649DC}"/>
    <cellStyle name="Note 3 2 2 4 3" xfId="2743" xr:uid="{972FE3F1-5F5E-4F0E-B461-D35678A03A54}"/>
    <cellStyle name="Note 3 2 2 4 3 2" xfId="4277" xr:uid="{51B49C68-BB92-4719-8A33-7DE808897E60}"/>
    <cellStyle name="Note 3 2 2 4 4" xfId="3164" xr:uid="{BA4E042D-D17A-4C34-BF32-29D0CA8223E4}"/>
    <cellStyle name="Note 3 2 2 4 4 2" xfId="4698" xr:uid="{6EF7CEC7-84FE-4F76-94F4-52951553EBAB}"/>
    <cellStyle name="Note 3 2 2 4 5" xfId="3517" xr:uid="{5F156DAF-DAA0-40C5-9880-0BFCD0CDD710}"/>
    <cellStyle name="Note 3 2 2 4 6" xfId="3919" xr:uid="{1928FC27-F4C7-4B70-AC21-1F4154CCD9AE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3" xfId="3402" xr:uid="{E73CA11A-13B1-42A7-A4BA-12EE3F50A5C4}"/>
    <cellStyle name="Note 3 2 2 5 2 3 2" xfId="4936" xr:uid="{61AAFB75-77E1-4781-925D-CBC41C77D6AA}"/>
    <cellStyle name="Note 3 2 2 5 2 4" xfId="3755" xr:uid="{D45F5F02-F98A-4241-BACE-493CB914F771}"/>
    <cellStyle name="Note 3 2 2 5 3" xfId="2768" xr:uid="{9864BA5F-A9E1-4B8D-A174-1DBDFDC3FAF3}"/>
    <cellStyle name="Note 3 2 2 5 3 2" xfId="4302" xr:uid="{3B616554-B29D-48BC-B2B6-426AADD945E2}"/>
    <cellStyle name="Note 3 2 2 5 4" xfId="3189" xr:uid="{6969B7AA-ADC7-4FA6-938D-15A29B76A0B8}"/>
    <cellStyle name="Note 3 2 2 5 4 2" xfId="4723" xr:uid="{7EA998C7-E855-4111-BA90-913B7A1E5481}"/>
    <cellStyle name="Note 3 2 2 5 5" xfId="3542" xr:uid="{7A406CC7-F61D-499D-800F-FA5CE394E019}"/>
    <cellStyle name="Note 3 2 2 5 6" xfId="3944" xr:uid="{A32E204C-2C8E-4E56-8A62-C8B21C2DDCA7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3" xfId="3226" xr:uid="{A1A51205-3DB0-402D-AFBD-C10ACC8BC9DC}"/>
    <cellStyle name="Note 3 2 2 6 3 2" xfId="4760" xr:uid="{0633E987-0040-47E4-A741-B3C4C35F0189}"/>
    <cellStyle name="Note 3 2 2 6 4" xfId="3579" xr:uid="{25A646BF-EA7D-45EE-9EF3-4AC47BB2A091}"/>
    <cellStyle name="Note 3 2 2 7" xfId="2592" xr:uid="{B08C41EA-576A-476B-AB58-0C094CF43D57}"/>
    <cellStyle name="Note 3 2 2 7 2" xfId="4126" xr:uid="{BA5A4AAE-8C8F-43E2-A8F5-4D48EB380D62}"/>
    <cellStyle name="Note 3 2 2 8" xfId="3013" xr:uid="{EBF462CE-3C70-44E7-94D2-E7B7DF4B2A7D}"/>
    <cellStyle name="Note 3 2 2 8 2" xfId="4547" xr:uid="{D46CD632-8A03-447D-895B-F40162E9E4B2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3" xfId="3332" xr:uid="{4B6D99A6-17C8-48E7-8269-1D4B8DF39B59}"/>
    <cellStyle name="Note 3 2 3 2 2 2 3 2" xfId="4866" xr:uid="{A94D0771-5189-4CC0-9EF9-6CAD37BCDA9A}"/>
    <cellStyle name="Note 3 2 3 2 2 2 4" xfId="3685" xr:uid="{9FFDCFE0-2184-4B0D-AEE9-CC763AF8B85A}"/>
    <cellStyle name="Note 3 2 3 2 2 3" xfId="2698" xr:uid="{8819D08A-9E61-4CAA-9F3F-F302C01A32DB}"/>
    <cellStyle name="Note 3 2 3 2 2 3 2" xfId="4232" xr:uid="{52615C2B-AB6D-4209-B619-36C754ABB981}"/>
    <cellStyle name="Note 3 2 3 2 2 4" xfId="3119" xr:uid="{ABD91810-3475-4D18-9581-00CD0E92292D}"/>
    <cellStyle name="Note 3 2 3 2 2 4 2" xfId="4653" xr:uid="{77FED968-D29C-420A-92E0-C0EC616A9D83}"/>
    <cellStyle name="Note 3 2 3 2 2 5" xfId="3472" xr:uid="{6442A374-D764-47E4-909A-F40889880CB1}"/>
    <cellStyle name="Note 3 2 3 2 2 6" xfId="3874" xr:uid="{EAB69FE3-21D5-4934-9E03-B9C3B8F2A591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3" xfId="3264" xr:uid="{87F9328A-DE9D-41CB-83BB-294654B9ADC5}"/>
    <cellStyle name="Note 3 2 3 2 3 3 2" xfId="4798" xr:uid="{D5C1D611-1F45-4444-A22A-2E7510D5853B}"/>
    <cellStyle name="Note 3 2 3 2 3 4" xfId="3617" xr:uid="{342644F1-256A-46A7-B808-D298250CF7D9}"/>
    <cellStyle name="Note 3 2 3 2 4" xfId="2630" xr:uid="{0EEE2DB4-23F1-4514-9B4D-E9309D366979}"/>
    <cellStyle name="Note 3 2 3 2 4 2" xfId="4164" xr:uid="{18BE3DFE-769E-4AF9-8A56-47BFE8373479}"/>
    <cellStyle name="Note 3 2 3 2 5" xfId="3051" xr:uid="{3826C0EE-6390-4BE7-BFB8-BADF7B504E62}"/>
    <cellStyle name="Note 3 2 3 2 5 2" xfId="4585" xr:uid="{889C48FB-B4CD-44C6-A6E6-53DC294FB113}"/>
    <cellStyle name="Note 3 2 3 2 6" xfId="3806" xr:uid="{C243FE95-D966-49F0-911F-56B4EE97AE78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3" xfId="3303" xr:uid="{2C833303-3013-4199-8C89-24098CB8323C}"/>
    <cellStyle name="Note 3 2 3 3 2 3 2" xfId="4837" xr:uid="{BED08D19-F99A-424B-9217-B2A6767E46D7}"/>
    <cellStyle name="Note 3 2 3 3 2 4" xfId="3656" xr:uid="{BC27743B-25D2-4351-8704-E9D37778D7DC}"/>
    <cellStyle name="Note 3 2 3 3 3" xfId="2669" xr:uid="{525DF012-A34B-40B6-87C3-52F199AC3633}"/>
    <cellStyle name="Note 3 2 3 3 3 2" xfId="4203" xr:uid="{84AA5E9E-3C6E-48A2-BFF3-AFF341B27A3F}"/>
    <cellStyle name="Note 3 2 3 3 4" xfId="3090" xr:uid="{423387DF-0541-4E71-922F-BEA15FFCBDCD}"/>
    <cellStyle name="Note 3 2 3 3 4 2" xfId="4624" xr:uid="{4F767027-5539-4873-BFAD-6B6E64B58776}"/>
    <cellStyle name="Note 3 2 3 3 5" xfId="3443" xr:uid="{C30EC599-69FE-44FD-B801-A398DB3A533F}"/>
    <cellStyle name="Note 3 2 3 3 6" xfId="3845" xr:uid="{263AFBA8-F47C-49C0-AC09-B146023ACD17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3" xfId="3375" xr:uid="{8EF5A349-A50E-4C66-A2F0-4B33CB2C67D8}"/>
    <cellStyle name="Note 3 2 3 4 2 3 2" xfId="4909" xr:uid="{D4464235-F730-491E-AD8F-C74516587805}"/>
    <cellStyle name="Note 3 2 3 4 2 4" xfId="3728" xr:uid="{5977CA58-D40D-49B9-837A-3DE4745DA335}"/>
    <cellStyle name="Note 3 2 3 4 3" xfId="2741" xr:uid="{5297AB3B-A115-475C-8FAC-04353E30D924}"/>
    <cellStyle name="Note 3 2 3 4 3 2" xfId="4275" xr:uid="{96C23353-D24F-47B9-807E-470912F16B3B}"/>
    <cellStyle name="Note 3 2 3 4 4" xfId="3162" xr:uid="{63FBA717-7621-4F4F-9CC2-855E97FA8D7E}"/>
    <cellStyle name="Note 3 2 3 4 4 2" xfId="4696" xr:uid="{37F002F8-AEB8-4718-A7DC-ED545F6D5F07}"/>
    <cellStyle name="Note 3 2 3 4 5" xfId="3515" xr:uid="{EB9A1171-7CE7-475E-9E10-A89B427C90D9}"/>
    <cellStyle name="Note 3 2 3 4 6" xfId="3917" xr:uid="{F37B81CE-F053-4633-B9D4-56FEFCEE5742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3" xfId="3405" xr:uid="{B05A1109-994E-4106-984D-5D7286346FE6}"/>
    <cellStyle name="Note 3 2 3 5 2 3 2" xfId="4939" xr:uid="{6086D853-7FD3-4D28-AB10-2526DE0D2A89}"/>
    <cellStyle name="Note 3 2 3 5 2 4" xfId="3758" xr:uid="{8A39A993-DA27-4B2B-AA62-503DA99BF472}"/>
    <cellStyle name="Note 3 2 3 5 3" xfId="2771" xr:uid="{CB4712B5-9BCA-4F0D-A084-032A40393C6B}"/>
    <cellStyle name="Note 3 2 3 5 3 2" xfId="4305" xr:uid="{F7ED1475-4765-43A9-9403-2819D30117BF}"/>
    <cellStyle name="Note 3 2 3 5 4" xfId="3192" xr:uid="{864C3686-EA7A-4E59-9D46-AF3989F49196}"/>
    <cellStyle name="Note 3 2 3 5 4 2" xfId="4726" xr:uid="{854E3254-B2B8-40B4-8998-B4A76AA4D169}"/>
    <cellStyle name="Note 3 2 3 5 5" xfId="3545" xr:uid="{57555D4A-DD3D-47B4-B519-CE257B2243EE}"/>
    <cellStyle name="Note 3 2 3 5 6" xfId="3947" xr:uid="{B55FA13F-C656-435D-BF4F-21678061D99B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3" xfId="3229" xr:uid="{3A937C43-96C2-434C-B7E3-74D87CF589DA}"/>
    <cellStyle name="Note 3 2 3 6 3 2" xfId="4763" xr:uid="{5A608095-624C-4A8B-9A65-3F902C5850B5}"/>
    <cellStyle name="Note 3 2 3 6 4" xfId="3582" xr:uid="{00621166-7E76-44F7-BF71-77E726307508}"/>
    <cellStyle name="Note 3 2 3 7" xfId="2595" xr:uid="{863A514C-E893-4411-9FFB-B182BC09E077}"/>
    <cellStyle name="Note 3 2 3 7 2" xfId="4129" xr:uid="{B3ACBEFB-BE07-4A24-AD76-C8E7E8696531}"/>
    <cellStyle name="Note 3 2 3 8" xfId="3016" xr:uid="{6536FDD3-DFF6-4F2C-8822-1F0968842CF5}"/>
    <cellStyle name="Note 3 2 3 8 2" xfId="4550" xr:uid="{081F57B9-7568-4479-958C-41017E31EC1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3" xfId="3338" xr:uid="{9E859434-AD7D-4C81-83E6-ADC8DEE3C5B5}"/>
    <cellStyle name="Note 3 2 4 2 2 2 3 2" xfId="4872" xr:uid="{852FD6E6-2EB1-4924-9E0A-597D3D0ED5E5}"/>
    <cellStyle name="Note 3 2 4 2 2 2 4" xfId="3691" xr:uid="{A7D7F875-986E-4570-9F7A-CDE2CBA9B462}"/>
    <cellStyle name="Note 3 2 4 2 2 3" xfId="2704" xr:uid="{0169EF5E-7C62-428A-9E49-9C9555B7AAE6}"/>
    <cellStyle name="Note 3 2 4 2 2 3 2" xfId="4238" xr:uid="{2A4B480E-DCA6-47F7-BFB6-6F5A716DEE67}"/>
    <cellStyle name="Note 3 2 4 2 2 4" xfId="3125" xr:uid="{9C2FF5C2-6DDC-42A0-9359-B52E50A09215}"/>
    <cellStyle name="Note 3 2 4 2 2 4 2" xfId="4659" xr:uid="{D0D7B9C3-87F2-4A9B-B746-58B44F38E69C}"/>
    <cellStyle name="Note 3 2 4 2 2 5" xfId="3478" xr:uid="{AAD95C16-13B3-4B35-BA5A-2D2726CD5A5E}"/>
    <cellStyle name="Note 3 2 4 2 2 6" xfId="3880" xr:uid="{A98A6513-7A9A-4A1F-BA08-5E7D29E62021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3" xfId="3270" xr:uid="{BD4488F1-0335-48B6-B0E9-0638C4D75EB0}"/>
    <cellStyle name="Note 3 2 4 2 3 3 2" xfId="4804" xr:uid="{10F45622-B822-44BD-A075-73C26C3EF75D}"/>
    <cellStyle name="Note 3 2 4 2 3 4" xfId="3623" xr:uid="{D1929510-EF06-4AB6-A312-503AD4ED92E2}"/>
    <cellStyle name="Note 3 2 4 2 4" xfId="2636" xr:uid="{4DA2963C-1F62-40B8-8ED3-4115A9CDE94B}"/>
    <cellStyle name="Note 3 2 4 2 4 2" xfId="4170" xr:uid="{3975F09D-EF90-4824-A626-08CBFA817208}"/>
    <cellStyle name="Note 3 2 4 2 5" xfId="3057" xr:uid="{1D9FC0C6-06C2-4AFD-B8D6-E5479A42D4E0}"/>
    <cellStyle name="Note 3 2 4 2 5 2" xfId="4591" xr:uid="{A0C82A4F-0A42-4588-B3AB-0C7DAE4A7FE2}"/>
    <cellStyle name="Note 3 2 4 2 6" xfId="3812" xr:uid="{DE9FC475-DA10-4959-AC41-55EC2D9D0B5C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3" xfId="3309" xr:uid="{3361FCE5-5185-4D54-81B2-69DC79D352D7}"/>
    <cellStyle name="Note 3 2 4 3 2 3 2" xfId="4843" xr:uid="{ECFC19E2-3C5A-4EF1-90E4-D23FB89C9643}"/>
    <cellStyle name="Note 3 2 4 3 2 4" xfId="3662" xr:uid="{D8404DF0-C9F2-4B62-8511-586CCF6EC0E0}"/>
    <cellStyle name="Note 3 2 4 3 3" xfId="2675" xr:uid="{C18D6FF5-09BC-4759-BFBD-AAEFAC0FF43D}"/>
    <cellStyle name="Note 3 2 4 3 3 2" xfId="4209" xr:uid="{A91AAB7A-3C9C-4BA1-BDF2-DD0B83935239}"/>
    <cellStyle name="Note 3 2 4 3 4" xfId="3096" xr:uid="{C36249B1-B732-4CA8-B62F-3B5885F4CFE4}"/>
    <cellStyle name="Note 3 2 4 3 4 2" xfId="4630" xr:uid="{28982458-E2FF-48E0-85F0-279446CE973B}"/>
    <cellStyle name="Note 3 2 4 3 5" xfId="3449" xr:uid="{F21D8311-AABB-4F87-BB4C-B68656C7F915}"/>
    <cellStyle name="Note 3 2 4 3 6" xfId="3851" xr:uid="{868B7EBD-6AFE-42CD-B7C3-8DCAA90BFB81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3" xfId="3390" xr:uid="{DAAA6580-E811-4E46-A0F0-F0933D3C1DC1}"/>
    <cellStyle name="Note 3 2 4 4 2 3 2" xfId="4924" xr:uid="{82AF4B23-F307-46D7-9977-D85A9E8003A6}"/>
    <cellStyle name="Note 3 2 4 4 2 4" xfId="3743" xr:uid="{22F6B703-C505-4298-9D27-9A875A62E6C3}"/>
    <cellStyle name="Note 3 2 4 4 3" xfId="2756" xr:uid="{D9287826-6E20-4364-8FDB-CE4895909F70}"/>
    <cellStyle name="Note 3 2 4 4 3 2" xfId="4290" xr:uid="{5C6AE10C-1A9D-402F-BC78-F0545F2E4777}"/>
    <cellStyle name="Note 3 2 4 4 4" xfId="3177" xr:uid="{CBA87CBA-9C39-4B24-B52A-48DA734CA653}"/>
    <cellStyle name="Note 3 2 4 4 4 2" xfId="4711" xr:uid="{7C385F92-66A4-4814-A59F-B4FDFC0A57D8}"/>
    <cellStyle name="Note 3 2 4 4 5" xfId="3530" xr:uid="{F50E1102-C248-475E-BA9E-DE974AD53808}"/>
    <cellStyle name="Note 3 2 4 4 6" xfId="3932" xr:uid="{84E197EB-45B2-4E3E-89E4-FFBA14089B47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3" xfId="3411" xr:uid="{F12C07FF-9D97-4283-B295-DF003695C2DD}"/>
    <cellStyle name="Note 3 2 4 5 2 3 2" xfId="4945" xr:uid="{C5E1D0E7-0ADC-495F-B9BB-562C183A7EF9}"/>
    <cellStyle name="Note 3 2 4 5 2 4" xfId="3764" xr:uid="{B3BB6DD9-26BB-4559-9D44-11A776130893}"/>
    <cellStyle name="Note 3 2 4 5 3" xfId="2777" xr:uid="{CC573749-BFAE-489A-8472-FAD1BF9E0760}"/>
    <cellStyle name="Note 3 2 4 5 3 2" xfId="4311" xr:uid="{9D29CAF2-D988-4BE9-8CFF-6D1CB18B42E4}"/>
    <cellStyle name="Note 3 2 4 5 4" xfId="3198" xr:uid="{4F054112-EA67-4A00-9389-24A96E67D96E}"/>
    <cellStyle name="Note 3 2 4 5 4 2" xfId="4732" xr:uid="{FC5E75A1-8489-41FB-8122-AF347A69C4BC}"/>
    <cellStyle name="Note 3 2 4 5 5" xfId="3551" xr:uid="{B9951481-6845-410B-9764-820CE8DB0043}"/>
    <cellStyle name="Note 3 2 4 5 6" xfId="3953" xr:uid="{8313CD89-0593-4894-90F9-6CAF90946286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3" xfId="3235" xr:uid="{738ACDFC-1E11-47D9-9080-6D2EA8FDA9A8}"/>
    <cellStyle name="Note 3 2 4 6 3 2" xfId="4769" xr:uid="{82388CA2-8D1A-41D8-B613-ACCEE3594AC1}"/>
    <cellStyle name="Note 3 2 4 6 4" xfId="3588" xr:uid="{D9BA81B3-C129-457A-9D3D-B7BE92301CF5}"/>
    <cellStyle name="Note 3 2 4 7" xfId="2601" xr:uid="{2F302F5F-B12E-40C8-964F-87C4A86669DA}"/>
    <cellStyle name="Note 3 2 4 7 2" xfId="4135" xr:uid="{E83E5009-3017-49B8-9667-DA24E807335D}"/>
    <cellStyle name="Note 3 2 4 8" xfId="3022" xr:uid="{E10A0334-1ADD-470D-B53A-AD7061374061}"/>
    <cellStyle name="Note 3 2 4 8 2" xfId="4556" xr:uid="{C156899F-3BDF-40A1-94A4-A215E17F04EC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3" xfId="3347" xr:uid="{1134E630-3C90-41CE-99E1-1DEF4CF455C6}"/>
    <cellStyle name="Note 3 2 5 2 2 2 3 2" xfId="4881" xr:uid="{F01B7885-DF40-41FA-BA01-F652391DF16B}"/>
    <cellStyle name="Note 3 2 5 2 2 2 4" xfId="3700" xr:uid="{CC34DE2A-D8F4-4D4F-B1FD-3EF33165B3D1}"/>
    <cellStyle name="Note 3 2 5 2 2 3" xfId="2713" xr:uid="{CE054362-8998-4D15-B363-FD1D95F6C005}"/>
    <cellStyle name="Note 3 2 5 2 2 3 2" xfId="4247" xr:uid="{7E4ACAA3-B5AF-4EB5-BBE4-999B0D364203}"/>
    <cellStyle name="Note 3 2 5 2 2 4" xfId="3134" xr:uid="{A5B1E2AA-22BB-4DD3-BE43-A23ABD6D6BE6}"/>
    <cellStyle name="Note 3 2 5 2 2 4 2" xfId="4668" xr:uid="{55D04216-766F-4219-936F-A06749360FD9}"/>
    <cellStyle name="Note 3 2 5 2 2 5" xfId="3487" xr:uid="{EC36B4E1-B7E6-4063-8893-A6EA62813A4D}"/>
    <cellStyle name="Note 3 2 5 2 2 6" xfId="3889" xr:uid="{186A7939-43C1-4E1B-BE86-1B8C24FB9BC2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3" xfId="3279" xr:uid="{E4F8A0F3-2CD9-412E-9486-0E5E1C2C8681}"/>
    <cellStyle name="Note 3 2 5 2 3 3 2" xfId="4813" xr:uid="{685B135F-5364-43A5-A337-B44E7FEEB826}"/>
    <cellStyle name="Note 3 2 5 2 3 4" xfId="3632" xr:uid="{5FCFA9DA-48AD-43FB-BCF5-FB60833CE0E9}"/>
    <cellStyle name="Note 3 2 5 2 4" xfId="2645" xr:uid="{2EF5B57B-276C-4999-A0DC-CB64EA923EAE}"/>
    <cellStyle name="Note 3 2 5 2 4 2" xfId="4179" xr:uid="{7BD34460-7CEE-4EE4-A196-F44100C3EF34}"/>
    <cellStyle name="Note 3 2 5 2 5" xfId="3066" xr:uid="{49B36D78-6FCF-417C-911B-0069FA41BB42}"/>
    <cellStyle name="Note 3 2 5 2 5 2" xfId="4600" xr:uid="{2F4EE9EA-A1B5-44AC-857E-A4F58EDD423D}"/>
    <cellStyle name="Note 3 2 5 2 6" xfId="3821" xr:uid="{C360392E-F432-4F42-82DD-8C2602E43E70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3" xfId="3318" xr:uid="{CC151908-D173-4A05-BA15-96E2E89DF982}"/>
    <cellStyle name="Note 3 2 5 3 2 3 2" xfId="4852" xr:uid="{3D98EEB7-A532-41EE-823E-4C98AEDCC7B0}"/>
    <cellStyle name="Note 3 2 5 3 2 4" xfId="3671" xr:uid="{AF10A5E7-D95B-4E8C-B6CF-919E127E2652}"/>
    <cellStyle name="Note 3 2 5 3 3" xfId="2684" xr:uid="{0A26773F-BC48-4FE3-B3B6-4666D219238E}"/>
    <cellStyle name="Note 3 2 5 3 3 2" xfId="4218" xr:uid="{00024AA2-4E72-4CB7-843C-A750A955CEDF}"/>
    <cellStyle name="Note 3 2 5 3 4" xfId="3105" xr:uid="{848D3678-ACE8-4D6D-9956-97B32759C521}"/>
    <cellStyle name="Note 3 2 5 3 4 2" xfId="4639" xr:uid="{7552847A-7D2F-4A45-AAF2-3DB8DBF73AA2}"/>
    <cellStyle name="Note 3 2 5 3 5" xfId="3458" xr:uid="{A67A0435-8A2A-4E5F-B23A-3EC15168C893}"/>
    <cellStyle name="Note 3 2 5 3 6" xfId="3860" xr:uid="{23175052-A3D6-4489-9619-A8EB79D1DC68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3" xfId="3361" xr:uid="{296B1AC0-EDDB-4019-8BBD-0D36D2193E5D}"/>
    <cellStyle name="Note 3 2 5 4 2 3 2" xfId="4895" xr:uid="{7B4937FD-5CFA-4116-B502-CB859BF8350D}"/>
    <cellStyle name="Note 3 2 5 4 2 4" xfId="3714" xr:uid="{01201A1A-7A70-454F-8DE5-2AC82B650134}"/>
    <cellStyle name="Note 3 2 5 4 3" xfId="2727" xr:uid="{814AE525-ED71-48FC-9C5F-FCEC54270C46}"/>
    <cellStyle name="Note 3 2 5 4 3 2" xfId="4261" xr:uid="{408A6326-685E-4042-AF72-EE4D889C910B}"/>
    <cellStyle name="Note 3 2 5 4 4" xfId="3148" xr:uid="{0BE86083-4FEB-4E5F-81E1-71F1F99E926C}"/>
    <cellStyle name="Note 3 2 5 4 4 2" xfId="4682" xr:uid="{E3F31B2C-4B64-4D5D-AB59-871D2A1C5DAD}"/>
    <cellStyle name="Note 3 2 5 4 5" xfId="3501" xr:uid="{BE4B018D-B9D2-4C36-9338-4BA23ECB1B9C}"/>
    <cellStyle name="Note 3 2 5 4 6" xfId="3903" xr:uid="{81C39D95-94E6-4644-99B6-8A2C2C79AF1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3" xfId="3420" xr:uid="{C9B86982-9087-45A9-8189-11393096EADF}"/>
    <cellStyle name="Note 3 2 5 5 2 3 2" xfId="4954" xr:uid="{3973877C-A516-4013-A1D1-145CC8C63F7F}"/>
    <cellStyle name="Note 3 2 5 5 2 4" xfId="3773" xr:uid="{18E41F71-25E4-467B-8440-5D4D17FEEB6A}"/>
    <cellStyle name="Note 3 2 5 5 3" xfId="2786" xr:uid="{1779C065-0F21-481B-9BC8-3E297C09E3FA}"/>
    <cellStyle name="Note 3 2 5 5 3 2" xfId="4320" xr:uid="{052E8496-8B9F-418D-A5A9-CC6059D08211}"/>
    <cellStyle name="Note 3 2 5 5 4" xfId="3207" xr:uid="{7C5FAC52-8F82-4A26-9D4A-295A16DD9DE4}"/>
    <cellStyle name="Note 3 2 5 5 4 2" xfId="4741" xr:uid="{1F3DCEEC-F0F5-46CC-8F46-F1558CF39D34}"/>
    <cellStyle name="Note 3 2 5 5 5" xfId="3560" xr:uid="{4AFC93A7-76A2-4EA4-A7A3-5B3CDEC656E5}"/>
    <cellStyle name="Note 3 2 5 5 6" xfId="3962" xr:uid="{6C80A1DA-864F-4AE7-B0DA-F11A29C3A80A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3" xfId="3244" xr:uid="{42841F2F-1684-4198-A4D7-F893A1A6AFFA}"/>
    <cellStyle name="Note 3 2 5 6 3 2" xfId="4778" xr:uid="{6D75F94D-7A5F-4908-ADB5-F8E58F3AFAA2}"/>
    <cellStyle name="Note 3 2 5 6 4" xfId="3597" xr:uid="{218C224D-A22B-4862-8EA0-6F0B7573092D}"/>
    <cellStyle name="Note 3 2 5 7" xfId="2610" xr:uid="{10DE6EFC-90D3-4B3E-BEFE-56E5963CBED7}"/>
    <cellStyle name="Note 3 2 5 7 2" xfId="4144" xr:uid="{5EAA6DF0-CF96-4254-95AF-9B78EEF3A14B}"/>
    <cellStyle name="Note 3 2 5 8" xfId="3031" xr:uid="{7BDF2634-A183-4E20-89A5-7A558C710FD6}"/>
    <cellStyle name="Note 3 2 5 8 2" xfId="4565" xr:uid="{AFCB7AA9-CF1B-4418-A86B-91313671AA2F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3" xfId="3353" xr:uid="{7561A555-DC1D-472F-A615-7820B5D1B3A0}"/>
    <cellStyle name="Note 3 2 6 2 2 2 3 2" xfId="4887" xr:uid="{E46E3C7C-9667-4B13-9E2F-A66CB67B36E8}"/>
    <cellStyle name="Note 3 2 6 2 2 2 4" xfId="3706" xr:uid="{A1128444-1E1F-4F2D-A744-19468D35D848}"/>
    <cellStyle name="Note 3 2 6 2 2 3" xfId="2719" xr:uid="{C3D59937-2541-4B25-BF3E-F9F5E3AF6975}"/>
    <cellStyle name="Note 3 2 6 2 2 3 2" xfId="4253" xr:uid="{AAD534F6-823D-425C-BD4A-6EA7B1042808}"/>
    <cellStyle name="Note 3 2 6 2 2 4" xfId="3140" xr:uid="{9163BC58-E335-46C2-9E35-5D7F94E3F1A5}"/>
    <cellStyle name="Note 3 2 6 2 2 4 2" xfId="4674" xr:uid="{383B9617-E327-4F65-8E57-21832F2E2535}"/>
    <cellStyle name="Note 3 2 6 2 2 5" xfId="3493" xr:uid="{9D92F4BD-8627-4D28-9A36-C21AA3C13BF5}"/>
    <cellStyle name="Note 3 2 6 2 2 6" xfId="3895" xr:uid="{2137D7B7-4503-49E5-8768-8259E875CFB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3" xfId="3285" xr:uid="{8C212139-4787-4581-8421-1B7EAB91EA4F}"/>
    <cellStyle name="Note 3 2 6 2 3 3 2" xfId="4819" xr:uid="{DEA9BE60-1AB7-4626-A8EC-B76C6F5C6783}"/>
    <cellStyle name="Note 3 2 6 2 3 4" xfId="3638" xr:uid="{C26B7047-8CAF-4E6D-AE89-E568AD0E4AD6}"/>
    <cellStyle name="Note 3 2 6 2 4" xfId="2651" xr:uid="{B731B59D-2BF8-4E2D-9188-91EF7BB15439}"/>
    <cellStyle name="Note 3 2 6 2 4 2" xfId="4185" xr:uid="{F617D224-1A4E-4543-8080-32D4201FE08D}"/>
    <cellStyle name="Note 3 2 6 2 5" xfId="3072" xr:uid="{A92D5B39-56DE-44FD-9037-EA9181009E98}"/>
    <cellStyle name="Note 3 2 6 2 5 2" xfId="4606" xr:uid="{A543C33A-1859-4EC2-B1C7-FCC83035BE45}"/>
    <cellStyle name="Note 3 2 6 2 6" xfId="3827" xr:uid="{50BD0065-C09D-4153-A736-DE7DE8A9EECF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3" xfId="3291" xr:uid="{7F7657FE-2C93-469F-A388-32A7ED7A3A0B}"/>
    <cellStyle name="Note 3 2 6 3 2 3 2" xfId="4825" xr:uid="{825CB8C2-8092-41BC-B0FA-EED1ED643E27}"/>
    <cellStyle name="Note 3 2 6 3 2 4" xfId="3644" xr:uid="{72FED533-7064-4F6F-BB8F-3459261207CD}"/>
    <cellStyle name="Note 3 2 6 3 3" xfId="2657" xr:uid="{4C7DF523-E54F-4967-AB85-101C1648FA86}"/>
    <cellStyle name="Note 3 2 6 3 3 2" xfId="4191" xr:uid="{3DDDE506-7586-4B30-9838-70B0260766BF}"/>
    <cellStyle name="Note 3 2 6 3 4" xfId="3078" xr:uid="{996550CA-3D65-4B4A-88BA-77CB5ACCEF51}"/>
    <cellStyle name="Note 3 2 6 3 4 2" xfId="4612" xr:uid="{456CC360-3FFD-4722-BBB1-FC6BCE985634}"/>
    <cellStyle name="Note 3 2 6 3 5" xfId="3432" xr:uid="{276B813B-76F9-4305-93CC-07E21068D60E}"/>
    <cellStyle name="Note 3 2 6 3 6" xfId="3833" xr:uid="{9752C7CD-491D-44FA-A91A-62A699BABD52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3" xfId="3359" xr:uid="{C380BDBC-FE1D-486B-9FD9-5F06F1110DB8}"/>
    <cellStyle name="Note 3 2 6 4 2 3 2" xfId="4893" xr:uid="{27B806AA-04EC-4EEE-9C63-919B6081C7CF}"/>
    <cellStyle name="Note 3 2 6 4 2 4" xfId="3712" xr:uid="{336CB4AD-269A-412F-9FB7-C2CC591B69A1}"/>
    <cellStyle name="Note 3 2 6 4 3" xfId="2725" xr:uid="{F9B77D23-6B3C-474F-82CF-582BE3F8FCA9}"/>
    <cellStyle name="Note 3 2 6 4 3 2" xfId="4259" xr:uid="{3F05D809-1316-4CD8-AE53-E3FBC5DA11CB}"/>
    <cellStyle name="Note 3 2 6 4 4" xfId="3146" xr:uid="{0B1CC7DE-8E51-4925-BF0B-6BB263B556C6}"/>
    <cellStyle name="Note 3 2 6 4 4 2" xfId="4680" xr:uid="{BBD19A98-327B-4A62-9F2B-67EEE4637193}"/>
    <cellStyle name="Note 3 2 6 4 5" xfId="3499" xr:uid="{FE2E838B-EA09-43F1-9B1D-AFF74B02BB9A}"/>
    <cellStyle name="Note 3 2 6 4 6" xfId="3901" xr:uid="{A420752F-B00C-4DB5-B8D1-DCED89F196D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3" xfId="3426" xr:uid="{FB8E9B74-0C40-4D69-BA8E-9CCADCE2C770}"/>
    <cellStyle name="Note 3 2 6 5 2 3 2" xfId="4960" xr:uid="{1DD53FC7-ED18-44E0-BE1F-71CCE5F3BAE1}"/>
    <cellStyle name="Note 3 2 6 5 2 4" xfId="3779" xr:uid="{48A26BB4-7B7D-424B-A2AC-619E024B2859}"/>
    <cellStyle name="Note 3 2 6 5 3" xfId="2792" xr:uid="{E841B8C6-5BDC-47CB-9D64-598A1340CA44}"/>
    <cellStyle name="Note 3 2 6 5 3 2" xfId="4326" xr:uid="{73B3F55C-972E-45DD-8EF6-4AA108425C61}"/>
    <cellStyle name="Note 3 2 6 5 4" xfId="3213" xr:uid="{B0801916-285A-4D55-AAF9-18F7DA5AFB5E}"/>
    <cellStyle name="Note 3 2 6 5 4 2" xfId="4747" xr:uid="{4E83D8BA-5AEF-47A0-8F71-AAFE67651FCD}"/>
    <cellStyle name="Note 3 2 6 5 5" xfId="3566" xr:uid="{63E3D590-9EE0-4676-AA2D-EB6570B07F93}"/>
    <cellStyle name="Note 3 2 6 5 6" xfId="3968" xr:uid="{6F6FDB5C-6B8C-4AEF-8052-5ED3AAFC7259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3" xfId="3250" xr:uid="{6C64FDBA-A8B9-4F3E-90B3-AB817DA382FA}"/>
    <cellStyle name="Note 3 2 6 6 3 2" xfId="4784" xr:uid="{71F24E14-91A7-47AD-9F6B-DB2F883ED24E}"/>
    <cellStyle name="Note 3 2 6 6 4" xfId="3603" xr:uid="{456AD3B7-6D62-4475-9667-BD3165D77318}"/>
    <cellStyle name="Note 3 2 6 7" xfId="2616" xr:uid="{4B4D377F-0913-4E4F-B68B-B0D9A889C4DB}"/>
    <cellStyle name="Note 3 2 6 7 2" xfId="4150" xr:uid="{4284E440-AF23-470B-A1F1-67F9FA45BB53}"/>
    <cellStyle name="Note 3 2 6 8" xfId="3037" xr:uid="{A5FB5BEC-3CD6-4FA7-A2F1-CB85A71D4B7B}"/>
    <cellStyle name="Note 3 2 6 8 2" xfId="4571" xr:uid="{79172F21-8311-4210-A45C-FEA6FFC4C121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3" xfId="3323" xr:uid="{FC3F606C-35E3-415F-A606-81D3A077DD49}"/>
    <cellStyle name="Note 3 2 7 2 2 3 2" xfId="4857" xr:uid="{BC268894-7D5A-4AD7-B3C5-29D23D5E9B6F}"/>
    <cellStyle name="Note 3 2 7 2 2 4" xfId="3676" xr:uid="{08B8D1E5-4E4C-43C1-ABAC-F4904AD08678}"/>
    <cellStyle name="Note 3 2 7 2 3" xfId="2689" xr:uid="{3810E0F6-EE65-4155-877C-D34EAEBD1E56}"/>
    <cellStyle name="Note 3 2 7 2 3 2" xfId="4223" xr:uid="{3B4C48BF-488C-41C0-90DB-74DC24F5FFD2}"/>
    <cellStyle name="Note 3 2 7 2 4" xfId="3110" xr:uid="{B920FAA3-3BAD-4546-A113-0DAC6F54D186}"/>
    <cellStyle name="Note 3 2 7 2 4 2" xfId="4644" xr:uid="{318E9EA7-7EA5-4C47-8A8B-F6DFFEFA2113}"/>
    <cellStyle name="Note 3 2 7 2 5" xfId="3463" xr:uid="{A28B0320-E1FF-4B68-ACA9-24090F595D66}"/>
    <cellStyle name="Note 3 2 7 2 6" xfId="3865" xr:uid="{948F9E2B-EAA6-4F29-8F2A-8E8E59DF95F8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3" xfId="3255" xr:uid="{2609674F-476F-43CD-B5E8-8587CC716520}"/>
    <cellStyle name="Note 3 2 7 3 3 2" xfId="4789" xr:uid="{D413892E-1CDB-4C9B-A529-DB4058796328}"/>
    <cellStyle name="Note 3 2 7 3 4" xfId="3608" xr:uid="{D8EE92C1-06F6-42B2-BDFF-40F5A580B0E5}"/>
    <cellStyle name="Note 3 2 7 4" xfId="2621" xr:uid="{1DBF8E1F-5A1A-4A09-B34E-F64F153D2245}"/>
    <cellStyle name="Note 3 2 7 4 2" xfId="4155" xr:uid="{D2966820-7A2B-4CFA-B8F5-092B20C6F3ED}"/>
    <cellStyle name="Note 3 2 7 5" xfId="3042" xr:uid="{F8AEB0C3-A0EB-43CB-8413-75AACBA9B859}"/>
    <cellStyle name="Note 3 2 7 5 2" xfId="4576" xr:uid="{E3EC4C9F-B6D9-4507-95CC-5DF08601FCC6}"/>
    <cellStyle name="Note 3 2 7 6" xfId="3797" xr:uid="{43B5A719-AB21-4E93-9C32-0DC4CD2B902C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3" xfId="3380" xr:uid="{BF910AAB-C94D-4B74-A030-43000BF7113C}"/>
    <cellStyle name="Note 3 2 8 2 3 2" xfId="4914" xr:uid="{97F4B2E5-150F-41FF-9311-6E186D21FC79}"/>
    <cellStyle name="Note 3 2 8 2 4" xfId="3733" xr:uid="{ED090F65-49A5-4DCF-977B-9C9EE6CCDF7A}"/>
    <cellStyle name="Note 3 2 8 3" xfId="2746" xr:uid="{98EBA7E1-94F5-4753-B452-150674429987}"/>
    <cellStyle name="Note 3 2 8 3 2" xfId="4280" xr:uid="{4D4E18B8-A824-4AC3-A645-D4AAEF6017CD}"/>
    <cellStyle name="Note 3 2 8 4" xfId="3167" xr:uid="{B924CDC4-5970-4064-A7B7-1A74097D456D}"/>
    <cellStyle name="Note 3 2 8 4 2" xfId="4701" xr:uid="{F8B57AAC-122A-4805-B528-E1DD7C1B3E8E}"/>
    <cellStyle name="Note 3 2 8 5" xfId="3520" xr:uid="{E2DBB00E-D663-4CAD-98F4-BF829D84ACD0}"/>
    <cellStyle name="Note 3 2 8 6" xfId="3922" xr:uid="{19F2CBB8-17ED-43E7-A8E2-88B077FBA02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3" xfId="3396" xr:uid="{E4632F76-ED50-4DFA-ACDE-A7B334D43D11}"/>
    <cellStyle name="Note 3 2 9 2 3 2" xfId="4930" xr:uid="{FDFE6847-B816-4A6A-9875-4FC4E3297584}"/>
    <cellStyle name="Note 3 2 9 2 4" xfId="3749" xr:uid="{AD8CEEDC-434C-422A-BC9B-6C22E9F35931}"/>
    <cellStyle name="Note 3 2 9 3" xfId="2762" xr:uid="{F2573B7E-29AD-4EEC-8A7A-DDFBDE3A062C}"/>
    <cellStyle name="Note 3 2 9 3 2" xfId="4296" xr:uid="{A05AE75C-C83B-48B5-A788-29D93A2C4673}"/>
    <cellStyle name="Note 3 2 9 4" xfId="3183" xr:uid="{537849F1-1203-4F32-B9C8-13CDBCD29F9A}"/>
    <cellStyle name="Note 3 2 9 4 2" xfId="4717" xr:uid="{B4ED39DF-921C-4C29-8D81-2334D08D8AA0}"/>
    <cellStyle name="Note 3 2 9 5" xfId="3536" xr:uid="{9E0CA953-6AA4-4626-83D3-F19FE1D41CC7}"/>
    <cellStyle name="Note 3 2 9 6" xfId="3938" xr:uid="{4622E8FC-9616-4AEC-A3A9-D8146330701D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3" xfId="3328" xr:uid="{A591981D-F560-4B23-9C39-4035D9986E0B}"/>
    <cellStyle name="Note 3 3 2 2 2 3 2" xfId="4862" xr:uid="{4AC44D2F-096D-4053-A807-22CCE87A00E3}"/>
    <cellStyle name="Note 3 3 2 2 2 4" xfId="3681" xr:uid="{55B2F78D-96CB-4162-ADE0-09D0476EE5ED}"/>
    <cellStyle name="Note 3 3 2 2 3" xfId="2694" xr:uid="{9DBF8192-8764-4F33-A223-4C926FF70893}"/>
    <cellStyle name="Note 3 3 2 2 3 2" xfId="4228" xr:uid="{6ED4A50B-AF5D-46F1-B2E5-15214990F504}"/>
    <cellStyle name="Note 3 3 2 2 4" xfId="3115" xr:uid="{667F1524-02A8-4B7C-925C-58749D709F7F}"/>
    <cellStyle name="Note 3 3 2 2 4 2" xfId="4649" xr:uid="{5AC95DC1-72BD-4DE3-9522-517407A265BE}"/>
    <cellStyle name="Note 3 3 2 2 5" xfId="3468" xr:uid="{7B77657E-F7DC-4EA9-A373-F6C252249DDA}"/>
    <cellStyle name="Note 3 3 2 2 6" xfId="3870" xr:uid="{AEFCF2F9-1C11-414F-801D-38CDDF50D102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3" xfId="3260" xr:uid="{D1CFCC9C-6D1F-47A1-8E51-D2EDB1FE4B3A}"/>
    <cellStyle name="Note 3 3 2 3 3 2" xfId="4794" xr:uid="{15BDE00F-7EA8-4F86-A7AE-C3B475A662E4}"/>
    <cellStyle name="Note 3 3 2 3 4" xfId="3613" xr:uid="{920B41FB-4174-4EA8-A5CD-26D9F2BED83A}"/>
    <cellStyle name="Note 3 3 2 4" xfId="2626" xr:uid="{5B9157DE-7D92-407C-B3FA-8DA17EEB915C}"/>
    <cellStyle name="Note 3 3 2 4 2" xfId="4160" xr:uid="{2D9BC05E-3D81-4786-BB0B-1A0FA90B0E4C}"/>
    <cellStyle name="Note 3 3 2 5" xfId="3047" xr:uid="{FAAB0C9E-FC25-4540-85F9-8A8C43F16595}"/>
    <cellStyle name="Note 3 3 2 5 2" xfId="4581" xr:uid="{D8809B04-0742-424B-ABF3-1E3F094771D8}"/>
    <cellStyle name="Note 3 3 2 6" xfId="3802" xr:uid="{CCA48610-A315-4326-9908-EBD9DB0FC860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3" xfId="3299" xr:uid="{FC1947AE-A03A-428E-AEA1-7AA09033E9A2}"/>
    <cellStyle name="Note 3 3 3 2 3 2" xfId="4833" xr:uid="{CE4A7CBE-39DC-47D2-AAEF-6AA763552A33}"/>
    <cellStyle name="Note 3 3 3 2 4" xfId="3652" xr:uid="{12DD3C12-72AB-4E47-94D3-39F17071FBFD}"/>
    <cellStyle name="Note 3 3 3 3" xfId="2665" xr:uid="{6709C1F9-08B1-4CF2-9D19-95D45CA56939}"/>
    <cellStyle name="Note 3 3 3 3 2" xfId="4199" xr:uid="{E83C3E7E-1495-45D0-B17E-035EC5A04EF4}"/>
    <cellStyle name="Note 3 3 3 4" xfId="3086" xr:uid="{82BBCF58-537E-4CFA-8F67-C73082F6BE71}"/>
    <cellStyle name="Note 3 3 3 4 2" xfId="4620" xr:uid="{7E9B8296-D4DE-4CDA-B3F2-30715E18F03D}"/>
    <cellStyle name="Note 3 3 3 5" xfId="3439" xr:uid="{B365EB6D-39CA-4288-B47A-3457BBF41ABC}"/>
    <cellStyle name="Note 3 3 3 6" xfId="3841" xr:uid="{B3B5855E-8CCE-4527-8462-A5F5FEF3F5C9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3" xfId="3378" xr:uid="{46560626-3E2D-48A6-B020-48053FEBAE7B}"/>
    <cellStyle name="Note 3 3 4 2 3 2" xfId="4912" xr:uid="{5976F49B-5CF2-4BD2-AA2D-063ADEF9DD0B}"/>
    <cellStyle name="Note 3 3 4 2 4" xfId="3731" xr:uid="{C77109F3-E99D-494F-A153-CBD603E75E91}"/>
    <cellStyle name="Note 3 3 4 3" xfId="2744" xr:uid="{54243785-C2DF-41A0-A788-7DC3E84521EE}"/>
    <cellStyle name="Note 3 3 4 3 2" xfId="4278" xr:uid="{F5DCB48C-8B0C-480E-81AC-47CC29A7225E}"/>
    <cellStyle name="Note 3 3 4 4" xfId="3165" xr:uid="{FFD85D24-1534-4213-9950-9C70B3BE287F}"/>
    <cellStyle name="Note 3 3 4 4 2" xfId="4699" xr:uid="{232C9F42-112F-4899-B317-BFBA6F5AE039}"/>
    <cellStyle name="Note 3 3 4 5" xfId="3518" xr:uid="{495139AB-4AAB-4670-BCAD-52ACE62EA6FA}"/>
    <cellStyle name="Note 3 3 4 6" xfId="3920" xr:uid="{19C42154-FA10-4823-90F3-7D5A51CE4904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3" xfId="3401" xr:uid="{198D0D6F-7EA9-4227-8E93-40C6B0E6BB9D}"/>
    <cellStyle name="Note 3 3 5 2 3 2" xfId="4935" xr:uid="{931911FC-454B-45B1-8E28-7644037C9D52}"/>
    <cellStyle name="Note 3 3 5 2 4" xfId="3754" xr:uid="{5D19E64D-FB7A-4E3D-8F55-B22C18D05245}"/>
    <cellStyle name="Note 3 3 5 3" xfId="2767" xr:uid="{84080623-C1F4-41B6-B128-877A6FD2DF77}"/>
    <cellStyle name="Note 3 3 5 3 2" xfId="4301" xr:uid="{B8FD827B-6ACC-4E54-A544-305E9D42004D}"/>
    <cellStyle name="Note 3 3 5 4" xfId="3188" xr:uid="{15D79E12-33AB-4F10-B7EB-47DF4FA7EC9B}"/>
    <cellStyle name="Note 3 3 5 4 2" xfId="4722" xr:uid="{338E5B35-6B7E-4163-801A-F33EE888BC3B}"/>
    <cellStyle name="Note 3 3 5 5" xfId="3541" xr:uid="{2CD48522-792B-4A65-8182-C60435845BC2}"/>
    <cellStyle name="Note 3 3 5 6" xfId="3943" xr:uid="{57A9F5FC-DC56-4D33-A750-CFE567E4398A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3" xfId="3225" xr:uid="{24A1143C-1565-4C93-BF85-81F82C90C631}"/>
    <cellStyle name="Note 3 3 6 3 2" xfId="4759" xr:uid="{9F11CD06-54C9-4F13-8771-0E84B79C8710}"/>
    <cellStyle name="Note 3 3 6 4" xfId="3578" xr:uid="{83DAA5F8-113B-4844-8B0C-C0612E3ECF2A}"/>
    <cellStyle name="Note 3 3 7" xfId="2591" xr:uid="{D2AC147F-391D-486D-A392-B9A509D76BB3}"/>
    <cellStyle name="Note 3 3 7 2" xfId="4125" xr:uid="{363EC62A-8700-432D-8C34-F1241B633C74}"/>
    <cellStyle name="Note 3 3 8" xfId="3012" xr:uid="{C758ABE0-D5E5-4499-BA1F-A11EFD0F154F}"/>
    <cellStyle name="Note 3 3 8 2" xfId="4546" xr:uid="{54291CEF-444E-49F5-9C88-92F5A33041BB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3" xfId="3333" xr:uid="{CDEA58EB-BCF4-49A8-9813-F8A691C36730}"/>
    <cellStyle name="Note 3 4 2 2 2 3 2" xfId="4867" xr:uid="{3589CA0D-5B0E-4D38-91E5-C93040571515}"/>
    <cellStyle name="Note 3 4 2 2 2 4" xfId="3686" xr:uid="{D8274747-F77E-4646-A865-41EC1526CE66}"/>
    <cellStyle name="Note 3 4 2 2 3" xfId="2699" xr:uid="{60E71987-4636-4D58-BE64-2133C40FE3F4}"/>
    <cellStyle name="Note 3 4 2 2 3 2" xfId="4233" xr:uid="{91B2C216-60BD-4E1D-8EB5-FD3CB45E57AC}"/>
    <cellStyle name="Note 3 4 2 2 4" xfId="3120" xr:uid="{20768263-DB76-4C97-B6A3-9B08EBB715A5}"/>
    <cellStyle name="Note 3 4 2 2 4 2" xfId="4654" xr:uid="{A4F0088E-CA3E-4D6A-BDDA-170D749E26BC}"/>
    <cellStyle name="Note 3 4 2 2 5" xfId="3473" xr:uid="{E465392F-6B84-4AD7-8E4C-384B97653656}"/>
    <cellStyle name="Note 3 4 2 2 6" xfId="3875" xr:uid="{AAFD9BFE-7D66-41B5-911A-E227E30BA1DB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3" xfId="3265" xr:uid="{8FC12DDA-EE5B-4C11-9024-6A8CAA18904E}"/>
    <cellStyle name="Note 3 4 2 3 3 2" xfId="4799" xr:uid="{F943CADE-927F-4696-A523-60546E632600}"/>
    <cellStyle name="Note 3 4 2 3 4" xfId="3618" xr:uid="{EEA1750E-665B-4FD4-BD21-AF3BAA42803F}"/>
    <cellStyle name="Note 3 4 2 4" xfId="2631" xr:uid="{65ADF243-51C1-4297-8E33-876200DD4AC3}"/>
    <cellStyle name="Note 3 4 2 4 2" xfId="4165" xr:uid="{7EF53E78-C9D4-4F2A-99C8-AD0F8CEADAEA}"/>
    <cellStyle name="Note 3 4 2 5" xfId="3052" xr:uid="{04739A93-B0DC-47E0-A615-B8E95C24D1CC}"/>
    <cellStyle name="Note 3 4 2 5 2" xfId="4586" xr:uid="{6703F39F-E481-45CD-B76B-9E3A0454480B}"/>
    <cellStyle name="Note 3 4 2 6" xfId="3807" xr:uid="{B4FEBC04-1A69-4CE8-833F-D410F314163F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3" xfId="3304" xr:uid="{65882CEA-6DBD-4520-B29F-9A34695BE53F}"/>
    <cellStyle name="Note 3 4 3 2 3 2" xfId="4838" xr:uid="{714CD3D5-9060-4CEA-9E37-1BFFF29D9CC5}"/>
    <cellStyle name="Note 3 4 3 2 4" xfId="3657" xr:uid="{16DF53A3-58F3-409F-A2E7-CD4F598A87D7}"/>
    <cellStyle name="Note 3 4 3 3" xfId="2670" xr:uid="{E18EFF78-F94D-4283-9463-6385E0872D67}"/>
    <cellStyle name="Note 3 4 3 3 2" xfId="4204" xr:uid="{95B5D3CE-E324-4578-BB78-792C95090CBA}"/>
    <cellStyle name="Note 3 4 3 4" xfId="3091" xr:uid="{A43A0A34-1A8F-4F80-BAE6-D6EB872B809E}"/>
    <cellStyle name="Note 3 4 3 4 2" xfId="4625" xr:uid="{581F886A-9B1F-4748-9865-CD7A9DC2BA51}"/>
    <cellStyle name="Note 3 4 3 5" xfId="3444" xr:uid="{E3651B1C-A762-4890-9D51-EB5AF4800CD4}"/>
    <cellStyle name="Note 3 4 3 6" xfId="3846" xr:uid="{702FC90C-0E2C-4932-92D7-FCED621D3B8A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3" xfId="3374" xr:uid="{F66E32B6-E2B7-4AEA-AC9E-0FD3E3ADC3CE}"/>
    <cellStyle name="Note 3 4 4 2 3 2" xfId="4908" xr:uid="{F34D1F90-F24A-494E-A1BC-A117CFAB239C}"/>
    <cellStyle name="Note 3 4 4 2 4" xfId="3727" xr:uid="{418FE5DB-AA66-4F0C-9BF8-9223A437134E}"/>
    <cellStyle name="Note 3 4 4 3" xfId="2740" xr:uid="{62D7109D-381E-455A-B3E9-A99BD32CE339}"/>
    <cellStyle name="Note 3 4 4 3 2" xfId="4274" xr:uid="{FB48B585-D4E0-482F-A02E-018586FBF9A2}"/>
    <cellStyle name="Note 3 4 4 4" xfId="3161" xr:uid="{8964B1A9-CBAF-4B9E-8D4A-111AE16B4494}"/>
    <cellStyle name="Note 3 4 4 4 2" xfId="4695" xr:uid="{205CE953-1A56-49E5-8BA4-27C67853D4DC}"/>
    <cellStyle name="Note 3 4 4 5" xfId="3514" xr:uid="{ED9DDCE6-4AD1-4E80-A03E-C0858E482361}"/>
    <cellStyle name="Note 3 4 4 6" xfId="3916" xr:uid="{A766ADA1-B47E-4E48-AD4F-63D7DCF4DD3B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3" xfId="3406" xr:uid="{502915F2-8AA9-448F-AF75-7422683ECF62}"/>
    <cellStyle name="Note 3 4 5 2 3 2" xfId="4940" xr:uid="{AFAF0A93-3915-4AE2-80AE-63CC04045975}"/>
    <cellStyle name="Note 3 4 5 2 4" xfId="3759" xr:uid="{8913C63A-8BFE-49E2-9501-B4B71E05572D}"/>
    <cellStyle name="Note 3 4 5 3" xfId="2772" xr:uid="{619DA704-0789-4F06-A05E-7BA315547B04}"/>
    <cellStyle name="Note 3 4 5 3 2" xfId="4306" xr:uid="{045214D6-518C-4F2F-B1A7-1429447018AD}"/>
    <cellStyle name="Note 3 4 5 4" xfId="3193" xr:uid="{8C8D9E90-1FFF-4F7F-8D50-3665AD22A427}"/>
    <cellStyle name="Note 3 4 5 4 2" xfId="4727" xr:uid="{E10EB8E8-7331-4F2D-86A9-B530F2539491}"/>
    <cellStyle name="Note 3 4 5 5" xfId="3546" xr:uid="{906563F8-B3E1-4560-B971-16ED70FAB239}"/>
    <cellStyle name="Note 3 4 5 6" xfId="3948" xr:uid="{876171F5-8D2C-479E-80AD-14FF6A660B2C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3" xfId="3230" xr:uid="{E422AACE-3DE4-425D-8A59-1F2541A6FF30}"/>
    <cellStyle name="Note 3 4 6 3 2" xfId="4764" xr:uid="{94C88B1A-5FAF-4D44-B882-5BCDBA513399}"/>
    <cellStyle name="Note 3 4 6 4" xfId="3583" xr:uid="{2FB2F0FC-F467-44D9-A062-C46BB55D4F07}"/>
    <cellStyle name="Note 3 4 7" xfId="2596" xr:uid="{ECF165AE-37AE-4B97-AA5C-35223FB6A632}"/>
    <cellStyle name="Note 3 4 7 2" xfId="4130" xr:uid="{8448A8EC-7EBA-4D5D-9689-912599EE1796}"/>
    <cellStyle name="Note 3 4 8" xfId="3017" xr:uid="{B9FD4D87-8665-48C3-8669-4A0018D10BB1}"/>
    <cellStyle name="Note 3 4 8 2" xfId="4551" xr:uid="{3A0D01C3-8911-40D2-8B2C-9B44CA215A07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3" xfId="3339" xr:uid="{84114B77-D11A-4303-A036-FE346A4A9D8C}"/>
    <cellStyle name="Note 3 5 2 2 2 3 2" xfId="4873" xr:uid="{FE8955D0-34C1-47C1-BFD8-9105DC4EBA62}"/>
    <cellStyle name="Note 3 5 2 2 2 4" xfId="3692" xr:uid="{524ECC17-B619-41A5-AF57-CAA11E5E6FB7}"/>
    <cellStyle name="Note 3 5 2 2 3" xfId="2705" xr:uid="{2765CBE4-5E7B-41D5-BD11-09B4909B51E2}"/>
    <cellStyle name="Note 3 5 2 2 3 2" xfId="4239" xr:uid="{56FD8947-BA3D-435E-AD03-9BA3CE29368E}"/>
    <cellStyle name="Note 3 5 2 2 4" xfId="3126" xr:uid="{23BDB149-6D91-41BC-91D4-749C05E8B960}"/>
    <cellStyle name="Note 3 5 2 2 4 2" xfId="4660" xr:uid="{13B5F633-8D11-41CB-A441-E5F4635DB1B8}"/>
    <cellStyle name="Note 3 5 2 2 5" xfId="3479" xr:uid="{63B0AFD4-E523-409E-BDF0-5C0535DD251F}"/>
    <cellStyle name="Note 3 5 2 2 6" xfId="3881" xr:uid="{BD39A5FB-40C9-4F2E-9DA9-95877164AEF1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3" xfId="3271" xr:uid="{EE504213-73E4-4C8A-BE5F-33EAED08A535}"/>
    <cellStyle name="Note 3 5 2 3 3 2" xfId="4805" xr:uid="{C84453D6-76EC-4112-BB5B-B75559B0B6C8}"/>
    <cellStyle name="Note 3 5 2 3 4" xfId="3624" xr:uid="{09151B75-7AA8-46F1-91A9-851DC1529488}"/>
    <cellStyle name="Note 3 5 2 4" xfId="2637" xr:uid="{541E9D4B-F1FE-4A09-8A94-E52FE57FDB5A}"/>
    <cellStyle name="Note 3 5 2 4 2" xfId="4171" xr:uid="{50CB2A4F-75E5-4880-935F-5AE062F19664}"/>
    <cellStyle name="Note 3 5 2 5" xfId="3058" xr:uid="{5C39ED49-945B-4EBE-84B1-69C4B70008DA}"/>
    <cellStyle name="Note 3 5 2 5 2" xfId="4592" xr:uid="{87A3C8AE-68D7-45F8-AE9D-3FE2F3337195}"/>
    <cellStyle name="Note 3 5 2 6" xfId="3813" xr:uid="{99B55F15-58BD-40A9-A928-F64AFDFEA6F3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3" xfId="3310" xr:uid="{BA2A0F00-9A29-4A5A-A41E-7AD3EBA18FAE}"/>
    <cellStyle name="Note 3 5 3 2 3 2" xfId="4844" xr:uid="{BE5D35B2-5DBB-4146-BA6D-C12481F0F8CA}"/>
    <cellStyle name="Note 3 5 3 2 4" xfId="3663" xr:uid="{803D3EB3-FB48-41E4-9FA4-ABCC424AF7BF}"/>
    <cellStyle name="Note 3 5 3 3" xfId="2676" xr:uid="{E1A5C974-ADDE-4C18-A904-066B5047A942}"/>
    <cellStyle name="Note 3 5 3 3 2" xfId="4210" xr:uid="{47F550E3-8DAF-46B9-A9B3-D87FE55E5C64}"/>
    <cellStyle name="Note 3 5 3 4" xfId="3097" xr:uid="{349E2805-0031-4BAE-A57A-A7DB7B040413}"/>
    <cellStyle name="Note 3 5 3 4 2" xfId="4631" xr:uid="{49400A1B-18F6-42DC-844E-3E0F59A6BEEA}"/>
    <cellStyle name="Note 3 5 3 5" xfId="3450" xr:uid="{798B812F-F611-4421-BE0A-41699C3BACEC}"/>
    <cellStyle name="Note 3 5 3 6" xfId="3852" xr:uid="{DAB1A289-FE51-4D9A-A786-B9E827A9D4AA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3" xfId="3367" xr:uid="{F4B7006B-A89E-4F77-893F-10E34AA2F584}"/>
    <cellStyle name="Note 3 5 4 2 3 2" xfId="4901" xr:uid="{F50668EF-8C61-4946-B36B-CB98A1853B9A}"/>
    <cellStyle name="Note 3 5 4 2 4" xfId="3720" xr:uid="{5069B6A4-19BB-467C-BB76-07E3F652F033}"/>
    <cellStyle name="Note 3 5 4 3" xfId="2733" xr:uid="{05FA6109-CC53-4F7C-9D30-FCDAE749A8E1}"/>
    <cellStyle name="Note 3 5 4 3 2" xfId="4267" xr:uid="{F89FCA45-9FB6-4BAC-BA1F-95EA3FC8A4D4}"/>
    <cellStyle name="Note 3 5 4 4" xfId="3154" xr:uid="{643EBE56-1CBC-4AC8-B018-42EDC9E90BC6}"/>
    <cellStyle name="Note 3 5 4 4 2" xfId="4688" xr:uid="{0504E379-E1C7-4FDC-9154-2E13270170AF}"/>
    <cellStyle name="Note 3 5 4 5" xfId="3507" xr:uid="{3469A24B-BCCC-40D7-9825-54AD14FE2DC4}"/>
    <cellStyle name="Note 3 5 4 6" xfId="3909" xr:uid="{AE7A5E5C-1452-4A19-9C0A-BF67FFA3ADB8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3" xfId="3412" xr:uid="{E444D5C4-1E0C-405F-A1E9-E5C3888913B0}"/>
    <cellStyle name="Note 3 5 5 2 3 2" xfId="4946" xr:uid="{2E8EF4D6-58D1-47C3-98BF-037AEBF3B447}"/>
    <cellStyle name="Note 3 5 5 2 4" xfId="3765" xr:uid="{FB24A0FB-6A75-4A66-B633-FD15B0357BB6}"/>
    <cellStyle name="Note 3 5 5 3" xfId="2778" xr:uid="{4DE0F2B5-85F8-47C1-B870-9959609B99F1}"/>
    <cellStyle name="Note 3 5 5 3 2" xfId="4312" xr:uid="{89E04945-EDD7-4AED-85FE-D168C5C1455F}"/>
    <cellStyle name="Note 3 5 5 4" xfId="3199" xr:uid="{903A73EA-2014-4725-A2D3-92FAD535AD84}"/>
    <cellStyle name="Note 3 5 5 4 2" xfId="4733" xr:uid="{8D9ACAE9-A73E-424E-82A3-DE13006E720E}"/>
    <cellStyle name="Note 3 5 5 5" xfId="3552" xr:uid="{45CFBCBC-45F3-47E0-82EC-D843BA06A9FE}"/>
    <cellStyle name="Note 3 5 5 6" xfId="3954" xr:uid="{31783C93-1BE3-44EF-B7A6-ED3C0CD0BEC9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3" xfId="3236" xr:uid="{AEFB02B8-7B10-4B84-8645-30B51906CC81}"/>
    <cellStyle name="Note 3 5 6 3 2" xfId="4770" xr:uid="{7C22EB9A-C91B-4820-94EC-2B7E21B090D4}"/>
    <cellStyle name="Note 3 5 6 4" xfId="3589" xr:uid="{15130E7D-9FFE-43F1-BEAF-D6D0B6D17BBB}"/>
    <cellStyle name="Note 3 5 7" xfId="2602" xr:uid="{4E75975C-293F-4FBE-A0C9-9C5E815BA264}"/>
    <cellStyle name="Note 3 5 7 2" xfId="4136" xr:uid="{2BFA00F4-320E-4BBA-9BFE-18B124BA1FE9}"/>
    <cellStyle name="Note 3 5 8" xfId="3023" xr:uid="{82A6E4EE-94BD-4F3E-A7C9-C151229ADAF6}"/>
    <cellStyle name="Note 3 5 8 2" xfId="4557" xr:uid="{C7DD7633-431E-4D9D-B9CB-236DC848E48F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3" xfId="3346" xr:uid="{3CF1395E-B229-4C16-836C-3D887C3238B7}"/>
    <cellStyle name="Note 3 6 2 2 2 3 2" xfId="4880" xr:uid="{21D42D16-5BD0-48C7-A08B-A79FE8B36A73}"/>
    <cellStyle name="Note 3 6 2 2 2 4" xfId="3699" xr:uid="{29903E93-DDB4-4AAE-A4CE-2A59FADCE05C}"/>
    <cellStyle name="Note 3 6 2 2 3" xfId="2712" xr:uid="{68C893BD-3A69-49B2-B688-B138C9F0C3A2}"/>
    <cellStyle name="Note 3 6 2 2 3 2" xfId="4246" xr:uid="{CA9E5549-1BE6-4909-B3A3-240A006F329A}"/>
    <cellStyle name="Note 3 6 2 2 4" xfId="3133" xr:uid="{859EF7A7-C1E4-416E-8379-3CB9C21CD4D9}"/>
    <cellStyle name="Note 3 6 2 2 4 2" xfId="4667" xr:uid="{6B31C28E-CC77-4893-BCE4-0EE57236B961}"/>
    <cellStyle name="Note 3 6 2 2 5" xfId="3486" xr:uid="{E8A5B646-2F20-41DA-8D27-351A552D8F27}"/>
    <cellStyle name="Note 3 6 2 2 6" xfId="3888" xr:uid="{29BF27DA-3891-4170-AD81-0618CAAA1939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3" xfId="3278" xr:uid="{1A04ABE0-876F-4403-854B-4E9D3A3AD6D9}"/>
    <cellStyle name="Note 3 6 2 3 3 2" xfId="4812" xr:uid="{9BA51B10-7933-45D7-A304-674B1FCCB59B}"/>
    <cellStyle name="Note 3 6 2 3 4" xfId="3631" xr:uid="{A8412284-6CB2-4865-8A58-FF58678B1D13}"/>
    <cellStyle name="Note 3 6 2 4" xfId="2644" xr:uid="{A0BD7A31-DD51-4930-8C93-1B664E5277CA}"/>
    <cellStyle name="Note 3 6 2 4 2" xfId="4178" xr:uid="{E3A307D9-E58C-41F4-B871-4D30690E49E1}"/>
    <cellStyle name="Note 3 6 2 5" xfId="3065" xr:uid="{7334D5F8-E42F-49EC-96E1-35596B22A225}"/>
    <cellStyle name="Note 3 6 2 5 2" xfId="4599" xr:uid="{2C88CF16-C94C-4FFD-904B-35B7144747F5}"/>
    <cellStyle name="Note 3 6 2 6" xfId="3820" xr:uid="{C6B2A088-BF10-4A00-B1D1-D8BDC5E98E6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3" xfId="3317" xr:uid="{8F09F0B6-B04C-4DF3-B1D2-FB6B06FA901B}"/>
    <cellStyle name="Note 3 6 3 2 3 2" xfId="4851" xr:uid="{B2A2D3BE-072F-4D66-8AEA-1CF008EC7B2B}"/>
    <cellStyle name="Note 3 6 3 2 4" xfId="3670" xr:uid="{87D86177-E55B-451C-8A7F-A039357BAACB}"/>
    <cellStyle name="Note 3 6 3 3" xfId="2683" xr:uid="{A4FC5104-8FB5-4645-8E54-272CB77616EA}"/>
    <cellStyle name="Note 3 6 3 3 2" xfId="4217" xr:uid="{317873AD-E085-4278-A797-78B7C7444414}"/>
    <cellStyle name="Note 3 6 3 4" xfId="3104" xr:uid="{EE1D2818-E4C6-4A1D-8505-2BBF72CA8366}"/>
    <cellStyle name="Note 3 6 3 4 2" xfId="4638" xr:uid="{309A7DE2-A050-41FE-80FD-164BF41C43AF}"/>
    <cellStyle name="Note 3 6 3 5" xfId="3457" xr:uid="{D32ABDDA-3C37-409F-8A4F-05EE2B937F37}"/>
    <cellStyle name="Note 3 6 3 6" xfId="3859" xr:uid="{78D208EF-A5F4-4839-895A-28343CECD742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3" xfId="3388" xr:uid="{CF8774E9-1DC5-432D-A244-A9B096B9E389}"/>
    <cellStyle name="Note 3 6 4 2 3 2" xfId="4922" xr:uid="{F5DBC81F-5A02-4314-8A76-5138D61CF848}"/>
    <cellStyle name="Note 3 6 4 2 4" xfId="3741" xr:uid="{98973C83-62B0-4673-A06D-1C2B306BBDE3}"/>
    <cellStyle name="Note 3 6 4 3" xfId="2754" xr:uid="{71FE3DCB-70BB-4740-9FEF-02547F81EF81}"/>
    <cellStyle name="Note 3 6 4 3 2" xfId="4288" xr:uid="{2E181538-0F28-4C6B-A311-DB79E5F51AD1}"/>
    <cellStyle name="Note 3 6 4 4" xfId="3175" xr:uid="{0F6D5224-7358-492F-B323-C1CC3BD723B9}"/>
    <cellStyle name="Note 3 6 4 4 2" xfId="4709" xr:uid="{0FC5AE4D-501A-4536-825F-DE2204CFAFE5}"/>
    <cellStyle name="Note 3 6 4 5" xfId="3528" xr:uid="{A5A34812-1208-4007-BAE6-B0DE9B0F8C66}"/>
    <cellStyle name="Note 3 6 4 6" xfId="3930" xr:uid="{84FB3212-7D7E-42CB-889A-F242F279198E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3" xfId="3419" xr:uid="{3B622D45-9E37-48E1-99A8-5CA89B10EDB8}"/>
    <cellStyle name="Note 3 6 5 2 3 2" xfId="4953" xr:uid="{40CE98B6-B237-4562-A9CD-61ACEF4901F1}"/>
    <cellStyle name="Note 3 6 5 2 4" xfId="3772" xr:uid="{A739CD3D-96EF-4160-B02C-5543DF0EBF59}"/>
    <cellStyle name="Note 3 6 5 3" xfId="2785" xr:uid="{ACDEF62E-0574-4C3C-BE78-2151C2724936}"/>
    <cellStyle name="Note 3 6 5 3 2" xfId="4319" xr:uid="{E837F1A6-F28E-455E-B6CE-BA2A8A92F27C}"/>
    <cellStyle name="Note 3 6 5 4" xfId="3206" xr:uid="{D9661A45-88F0-4E83-92B4-FB3685934DE4}"/>
    <cellStyle name="Note 3 6 5 4 2" xfId="4740" xr:uid="{5EA12DD1-FDEA-4668-9D12-C2623A5BD152}"/>
    <cellStyle name="Note 3 6 5 5" xfId="3559" xr:uid="{6B22246E-3E1A-4596-99C6-F9ED03127143}"/>
    <cellStyle name="Note 3 6 5 6" xfId="3961" xr:uid="{B085585B-B392-4E7A-833E-F7F3C6394AC0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3" xfId="3243" xr:uid="{A8E37AE2-5AEB-4480-849C-CD8A691A6080}"/>
    <cellStyle name="Note 3 6 6 3 2" xfId="4777" xr:uid="{9E30D8BC-24AE-4AD2-80D3-C3ED93F649F9}"/>
    <cellStyle name="Note 3 6 6 4" xfId="3596" xr:uid="{E8BFD91C-6FF2-411C-B643-0E89F7280D5B}"/>
    <cellStyle name="Note 3 6 7" xfId="2609" xr:uid="{3CF88E24-552A-44C7-B564-D7A94F849AD3}"/>
    <cellStyle name="Note 3 6 7 2" xfId="4143" xr:uid="{E1D8C3E3-56E8-4580-866F-4B8342D62CC2}"/>
    <cellStyle name="Note 3 6 8" xfId="3030" xr:uid="{875CA44F-9949-4E60-9FC8-BD345C88FE87}"/>
    <cellStyle name="Note 3 6 8 2" xfId="4564" xr:uid="{8876BBA7-20BC-4BCD-912D-6B8E048F27B3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3" xfId="3352" xr:uid="{43FC11BB-20CB-47A6-AA25-08ABB61C2388}"/>
    <cellStyle name="Note 3 7 2 2 2 3 2" xfId="4886" xr:uid="{CEC5B206-11EF-44B9-8794-C5EA16DE1F49}"/>
    <cellStyle name="Note 3 7 2 2 2 4" xfId="3705" xr:uid="{BAE8990A-C42A-4531-B314-881BFCF5F69E}"/>
    <cellStyle name="Note 3 7 2 2 3" xfId="2718" xr:uid="{F5D7D300-9493-4FF3-AE6D-D0D37D489AA5}"/>
    <cellStyle name="Note 3 7 2 2 3 2" xfId="4252" xr:uid="{9F59669C-3E9D-4FE2-82F2-1DAE13325614}"/>
    <cellStyle name="Note 3 7 2 2 4" xfId="3139" xr:uid="{9163E824-7453-4785-A1BA-2DC6ECF0894F}"/>
    <cellStyle name="Note 3 7 2 2 4 2" xfId="4673" xr:uid="{4BEEC3A1-5539-4DBD-B20B-A270D93EE85E}"/>
    <cellStyle name="Note 3 7 2 2 5" xfId="3492" xr:uid="{FAB23711-F345-4D38-BA5A-EC372E0387F4}"/>
    <cellStyle name="Note 3 7 2 2 6" xfId="3894" xr:uid="{AE8B19C8-A8F3-4F5B-AD66-81777934A772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3" xfId="3284" xr:uid="{E591F8FB-FD93-4F4E-A9BB-BD3C8FDC7277}"/>
    <cellStyle name="Note 3 7 2 3 3 2" xfId="4818" xr:uid="{753422EE-CF2F-4B23-B5A6-9A7509A7F696}"/>
    <cellStyle name="Note 3 7 2 3 4" xfId="3637" xr:uid="{4CE0D4F5-FC16-4F07-BA13-B39CF6D2B4D4}"/>
    <cellStyle name="Note 3 7 2 4" xfId="2650" xr:uid="{953ED88D-CA3C-4663-A181-B23BC52217A7}"/>
    <cellStyle name="Note 3 7 2 4 2" xfId="4184" xr:uid="{FEAD1427-275E-4980-978C-49B8C6F19BCE}"/>
    <cellStyle name="Note 3 7 2 5" xfId="3071" xr:uid="{E5BBC261-243D-41C9-84C2-AEE336775F6B}"/>
    <cellStyle name="Note 3 7 2 5 2" xfId="4605" xr:uid="{09CC0710-A04A-4ACF-A3B0-1EB727372AA1}"/>
    <cellStyle name="Note 3 7 2 6" xfId="3826" xr:uid="{FF6182C7-7BD6-4E4F-9472-D1C12032C6D1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3" xfId="3290" xr:uid="{37F482ED-29C0-49C5-957B-0A4178261D17}"/>
    <cellStyle name="Note 3 7 3 2 3 2" xfId="4824" xr:uid="{E387D619-EDBF-408A-9E5A-3FE55DA48EAC}"/>
    <cellStyle name="Note 3 7 3 2 4" xfId="3643" xr:uid="{6491F0B3-DE75-4CC2-869D-3F99468F5111}"/>
    <cellStyle name="Note 3 7 3 3" xfId="2656" xr:uid="{4D5C1628-53A5-403C-98F2-C52ADECA7746}"/>
    <cellStyle name="Note 3 7 3 3 2" xfId="4190" xr:uid="{CDDCD301-78F7-400F-9694-F2E91672E856}"/>
    <cellStyle name="Note 3 7 3 4" xfId="3077" xr:uid="{0283664B-F597-4BA4-8398-36F50114AB7A}"/>
    <cellStyle name="Note 3 7 3 4 2" xfId="4611" xr:uid="{D7039B14-3490-459C-A0AA-58E1BD2EC413}"/>
    <cellStyle name="Note 3 7 3 5" xfId="3431" xr:uid="{C9AB57D3-F0E5-4876-90EF-ACB07306EDA4}"/>
    <cellStyle name="Note 3 7 3 6" xfId="3832" xr:uid="{5BC7BAC6-A70C-4F90-8CE7-FCFC4D9E36F9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3" xfId="3357" xr:uid="{AF90FD6B-05F9-44C5-8DE3-C103F76E7748}"/>
    <cellStyle name="Note 3 7 4 2 3 2" xfId="4891" xr:uid="{E5540114-C3E5-4C39-BC7E-1EBC71209081}"/>
    <cellStyle name="Note 3 7 4 2 4" xfId="3710" xr:uid="{D72BE654-2869-49D6-8CD2-6AFF5C779FDB}"/>
    <cellStyle name="Note 3 7 4 3" xfId="2723" xr:uid="{CFC24B95-09C1-4B0B-8E0A-25FF1D6870A5}"/>
    <cellStyle name="Note 3 7 4 3 2" xfId="4257" xr:uid="{A6722579-89AF-4ED1-AB37-4EBF226B18C4}"/>
    <cellStyle name="Note 3 7 4 4" xfId="3144" xr:uid="{6649E0DE-DF39-4FB8-8BD6-7F0C3499B778}"/>
    <cellStyle name="Note 3 7 4 4 2" xfId="4678" xr:uid="{A1BE8D38-84BC-4354-A0C7-B2357DAB0913}"/>
    <cellStyle name="Note 3 7 4 5" xfId="3497" xr:uid="{63F7D439-7E28-47FD-9F28-B2830D136B44}"/>
    <cellStyle name="Note 3 7 4 6" xfId="3899" xr:uid="{F5A164BA-7C4E-4F94-9EF2-E2A398632EC1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3" xfId="3425" xr:uid="{C6F68F81-C9B8-4F38-9CD9-D09991902934}"/>
    <cellStyle name="Note 3 7 5 2 3 2" xfId="4959" xr:uid="{F50F1C61-F50C-472B-B443-44148B199C76}"/>
    <cellStyle name="Note 3 7 5 2 4" xfId="3778" xr:uid="{60658A3C-52A8-4BEB-B93A-5A67DFF4735B}"/>
    <cellStyle name="Note 3 7 5 3" xfId="2791" xr:uid="{80E36E04-0A30-45C4-8C64-237822CCCC9B}"/>
    <cellStyle name="Note 3 7 5 3 2" xfId="4325" xr:uid="{AB6C83B5-6D1A-47C4-A06C-489C65D23400}"/>
    <cellStyle name="Note 3 7 5 4" xfId="3212" xr:uid="{916AB035-57C3-4D8D-81F0-79059ACA991F}"/>
    <cellStyle name="Note 3 7 5 4 2" xfId="4746" xr:uid="{417D848E-58B2-4E33-9082-82038E03B380}"/>
    <cellStyle name="Note 3 7 5 5" xfId="3565" xr:uid="{35736F1D-849C-493C-80EC-D57CFC47F5A3}"/>
    <cellStyle name="Note 3 7 5 6" xfId="3967" xr:uid="{87B82FF9-EC8E-486F-AC20-82DA0BBE6E8F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3" xfId="3249" xr:uid="{F7091369-F928-4828-B2F2-EDB4311F65DB}"/>
    <cellStyle name="Note 3 7 6 3 2" xfId="4783" xr:uid="{CC253297-ACB7-4880-8051-B97E80AFFBCA}"/>
    <cellStyle name="Note 3 7 6 4" xfId="3602" xr:uid="{C1216B3D-F8F6-4318-A116-02503842C4AC}"/>
    <cellStyle name="Note 3 7 7" xfId="2615" xr:uid="{47DADE2D-DFAF-4F84-AB5E-F85EE50FD94A}"/>
    <cellStyle name="Note 3 7 7 2" xfId="4149" xr:uid="{53CBE9E9-3A65-4886-93E1-2A0ACDCB8753}"/>
    <cellStyle name="Note 3 7 8" xfId="3036" xr:uid="{75A93505-F328-4887-9776-A8025AC2C320}"/>
    <cellStyle name="Note 3 7 8 2" xfId="4570" xr:uid="{651AE1C9-614B-4651-BD54-8D0EA3611231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3" xfId="3356" xr:uid="{1015A5D4-0BAE-41A7-88A7-B6A9C83BECF9}"/>
    <cellStyle name="Note 3 8 2 2 2 3 2" xfId="4890" xr:uid="{AA16A8F0-F5AD-4381-B550-E3746D566AF8}"/>
    <cellStyle name="Note 3 8 2 2 2 4" xfId="3709" xr:uid="{6C7CD6CF-2E69-4F94-AC67-6A7E5C1ECFA9}"/>
    <cellStyle name="Note 3 8 2 2 3" xfId="2722" xr:uid="{FFA138D9-6CC7-4E16-AA4D-842349B28073}"/>
    <cellStyle name="Note 3 8 2 2 3 2" xfId="4256" xr:uid="{3C9A83FB-A062-4F2E-8DA5-4BC8A68C8165}"/>
    <cellStyle name="Note 3 8 2 2 4" xfId="3143" xr:uid="{2F4962C9-FBB0-4BF6-AE2E-EE25CAFE40C6}"/>
    <cellStyle name="Note 3 8 2 2 4 2" xfId="4677" xr:uid="{6BEA5FC6-23CB-4D38-82AD-5D3DE0B8EB66}"/>
    <cellStyle name="Note 3 8 2 2 5" xfId="3496" xr:uid="{AEAE1FCE-CAD8-4E89-B76B-9F7B93115AD1}"/>
    <cellStyle name="Note 3 8 2 2 6" xfId="3898" xr:uid="{6BE7A126-4D68-41BC-A93E-BE80625371CC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3" xfId="3294" xr:uid="{99C5985D-B783-49AA-A813-7A88C545C599}"/>
    <cellStyle name="Note 3 8 2 3 3 2" xfId="4828" xr:uid="{085B0B36-66C0-4613-BD15-4F3F5D707A49}"/>
    <cellStyle name="Note 3 8 2 3 4" xfId="3647" xr:uid="{3FC21CAE-4750-4E98-890B-07F824A38008}"/>
    <cellStyle name="Note 3 8 2 4" xfId="2660" xr:uid="{E7220AF8-9B91-43E6-927D-9A1FC75134DC}"/>
    <cellStyle name="Note 3 8 2 4 2" xfId="4194" xr:uid="{0DE79F27-A023-4FDE-AF42-E27F37167A74}"/>
    <cellStyle name="Note 3 8 2 5" xfId="3081" xr:uid="{F4415546-1E10-43DA-9BEA-E20253C35C23}"/>
    <cellStyle name="Note 3 8 2 5 2" xfId="4615" xr:uid="{46E58170-9921-4ECE-9115-EF9D5A8C3270}"/>
    <cellStyle name="Note 3 8 2 6" xfId="3836" xr:uid="{7EF3B991-DCF9-492C-8EA4-026A3C7F4711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3" xfId="3296" xr:uid="{D44C425F-EE53-4D75-A3F8-E5BE8566AC15}"/>
    <cellStyle name="Note 3 8 3 2 3 2" xfId="4830" xr:uid="{28FE5EEA-97BB-4ABC-BFDF-080477C7D7CD}"/>
    <cellStyle name="Note 3 8 3 2 4" xfId="3649" xr:uid="{B7045B54-40A9-4787-B362-B59C6C238051}"/>
    <cellStyle name="Note 3 8 3 3" xfId="2662" xr:uid="{3E13FB20-091D-40BC-8B9A-080AA25A113A}"/>
    <cellStyle name="Note 3 8 3 3 2" xfId="4196" xr:uid="{DCB8A821-D6DF-4D9B-87C1-01AB5F62F175}"/>
    <cellStyle name="Note 3 8 3 4" xfId="3083" xr:uid="{38278311-6B4E-4EDD-9D67-F90FAD3F509B}"/>
    <cellStyle name="Note 3 8 3 4 2" xfId="4617" xr:uid="{C8228980-143B-4663-A1C3-0FFB963F262C}"/>
    <cellStyle name="Note 3 8 3 5" xfId="3436" xr:uid="{3EFAE844-EF53-4936-849E-08D6BAC2E248}"/>
    <cellStyle name="Note 3 8 3 6" xfId="3838" xr:uid="{CB35B4A1-83E3-450D-8659-CD7532582DAC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3" xfId="3219" xr:uid="{714E333B-6FAA-49D3-8042-443AD8675BF1}"/>
    <cellStyle name="Note 3 8 4 3 2" xfId="4753" xr:uid="{CB95D970-5933-4289-9EB0-B3DCECED096A}"/>
    <cellStyle name="Note 3 8 4 4" xfId="3572" xr:uid="{FB87FEDF-3478-4DCE-A681-DEA3B6CCDAD9}"/>
    <cellStyle name="Note 3 8 5" xfId="2585" xr:uid="{3B6AA161-B893-48C5-A0C8-5BE3F3CC6406}"/>
    <cellStyle name="Note 3 8 5 2" xfId="4119" xr:uid="{B4CE96D1-FEB1-4A6A-9D6F-4995A6E92580}"/>
    <cellStyle name="Note 3 8 6" xfId="2577" xr:uid="{0C6641CF-2AFF-45FE-9C65-74C155E955FF}"/>
    <cellStyle name="Note 3 8 6 2" xfId="4111" xr:uid="{A563EE6B-B9E9-492E-852C-58D5317AADB3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3" xfId="3322" xr:uid="{45FDC030-6A9C-4692-889F-B17CAC48C8D1}"/>
    <cellStyle name="Note 3 9 2 2 3 2" xfId="4856" xr:uid="{CAE10AD0-26B8-44AE-B703-3BC23F63E179}"/>
    <cellStyle name="Note 3 9 2 2 4" xfId="3675" xr:uid="{8057531C-CB6F-4139-9301-2FF13ACDF512}"/>
    <cellStyle name="Note 3 9 2 3" xfId="2688" xr:uid="{062F7BFE-EA5C-4CC6-8DC8-CEA447548989}"/>
    <cellStyle name="Note 3 9 2 3 2" xfId="4222" xr:uid="{4FA683DA-D074-4200-8F69-3AC13898E18F}"/>
    <cellStyle name="Note 3 9 2 4" xfId="3109" xr:uid="{AC7790C2-F335-45A3-AF5F-80C8C24EB15E}"/>
    <cellStyle name="Note 3 9 2 4 2" xfId="4643" xr:uid="{32584562-840B-4BD6-8B75-397FB06430BF}"/>
    <cellStyle name="Note 3 9 2 5" xfId="3462" xr:uid="{5736E6F8-C9B6-48BF-BE38-E503860C1CC4}"/>
    <cellStyle name="Note 3 9 2 6" xfId="3864" xr:uid="{9606BFA4-5203-477E-8219-ADF5B794F335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3" xfId="3254" xr:uid="{725B4821-A2D3-422A-B0A6-1211802D4397}"/>
    <cellStyle name="Note 3 9 3 3 2" xfId="4788" xr:uid="{61D9C60C-C43A-43EA-BC84-0A9172117E10}"/>
    <cellStyle name="Note 3 9 3 4" xfId="3607" xr:uid="{DFC65FD3-FA37-43D7-B0E1-CFFF221DDD13}"/>
    <cellStyle name="Note 3 9 4" xfId="2620" xr:uid="{D75C860D-01D8-4C7C-9B84-ED0734D0B3B4}"/>
    <cellStyle name="Note 3 9 4 2" xfId="4154" xr:uid="{9DC352F7-27B9-4BD9-9B14-05906714C578}"/>
    <cellStyle name="Note 3 9 5" xfId="3041" xr:uid="{04B96B5E-DF1C-4D21-8DBA-C1642DFEB904}"/>
    <cellStyle name="Note 3 9 5 2" xfId="4575" xr:uid="{76339055-A9C4-4A25-8A2F-58C55C70E168}"/>
    <cellStyle name="Note 3 9 6" xfId="3796" xr:uid="{EF14AE96-66AA-4E5D-9BA1-C0D1C98B051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3" xfId="3221" xr:uid="{914A93A3-ADF0-46E9-95AB-C3EB858CAB38}"/>
    <cellStyle name="Output 3 10 3 2" xfId="4755" xr:uid="{8CCABE7F-01BA-485A-9AB9-C65CE6715AF7}"/>
    <cellStyle name="Output 3 10 4" xfId="3574" xr:uid="{760C69AD-8863-44AF-BD0D-2FD6F7A78127}"/>
    <cellStyle name="Output 3 10 4 2" xfId="5058" xr:uid="{FFBF8E42-949C-48AC-9600-54F48A3EFAD8}"/>
    <cellStyle name="Output 3 10 5" xfId="3974" xr:uid="{906FB6D8-16CD-4BA2-A03D-3411EFC25D50}"/>
    <cellStyle name="Output 3 11" xfId="2587" xr:uid="{C749BB93-F412-44A6-A3A7-A88B32998B56}"/>
    <cellStyle name="Output 3 11 2" xfId="4121" xr:uid="{F5772E24-06DD-4C17-8242-CA367E3F53A2}"/>
    <cellStyle name="Output 3 12" xfId="3008" xr:uid="{374678C8-A818-4184-9FBE-A3C187A896CD}"/>
    <cellStyle name="Output 3 12 2" xfId="4542" xr:uid="{0EA5C35D-B551-4665-BB59-9735E1A23CA6}"/>
    <cellStyle name="Output 3 13" xfId="3783" xr:uid="{01FD66F4-9106-41FD-AF75-E5F00DC0EB08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3" xfId="3330" xr:uid="{885BEDCD-9AD4-480B-BF11-982981ED2508}"/>
    <cellStyle name="Output 3 2 2 2 2 3 2" xfId="4864" xr:uid="{288B157B-6F15-4068-98A2-3D0B8516DA36}"/>
    <cellStyle name="Output 3 2 2 2 2 4" xfId="3683" xr:uid="{2BA23604-7E54-47EE-A5FE-21BAD44D574A}"/>
    <cellStyle name="Output 3 2 2 2 2 4 2" xfId="5129" xr:uid="{4C920460-2CDC-4D4E-BB15-A22CCC0F3CF2}"/>
    <cellStyle name="Output 3 2 2 2 2 5" xfId="4045" xr:uid="{0DEE07DF-46B3-46D1-80E1-FB96D9410B34}"/>
    <cellStyle name="Output 3 2 2 2 3" xfId="2696" xr:uid="{B3820EA5-B833-4EA3-9031-D0A108C87BAA}"/>
    <cellStyle name="Output 3 2 2 2 3 2" xfId="4230" xr:uid="{E87AF6FD-7BB0-4E7D-8262-A7F32E09D623}"/>
    <cellStyle name="Output 3 2 2 2 4" xfId="3117" xr:uid="{21A8FF52-2A70-43AD-BD38-991636FB6E88}"/>
    <cellStyle name="Output 3 2 2 2 4 2" xfId="4651" xr:uid="{1A533976-F229-42CF-BA3E-01BA3AA03158}"/>
    <cellStyle name="Output 3 2 2 2 5" xfId="3470" xr:uid="{2987B72A-4001-4469-AEF0-C4DF06E6B269}"/>
    <cellStyle name="Output 3 2 2 2 5 2" xfId="4989" xr:uid="{B4B61F6D-2895-4AAB-9DFF-C0988089591A}"/>
    <cellStyle name="Output 3 2 2 2 6" xfId="3872" xr:uid="{A798C2D7-C60B-4262-A8F6-684CBE326DE1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3" xfId="3262" xr:uid="{2975D695-E3B9-427D-A21F-27E6AFC8D9F1}"/>
    <cellStyle name="Output 3 2 2 3 3 2" xfId="4796" xr:uid="{9E18392B-5911-4C26-9996-C6317E7AD8DF}"/>
    <cellStyle name="Output 3 2 2 3 4" xfId="3615" xr:uid="{FF8315CC-D10A-4A8E-805B-D3A7CF0F5E8D}"/>
    <cellStyle name="Output 3 2 2 3 4 2" xfId="5085" xr:uid="{A98F515B-3D9E-45A7-BBB5-619A3EA4B659}"/>
    <cellStyle name="Output 3 2 2 3 5" xfId="4001" xr:uid="{17A30C50-ABFD-4561-B621-F21B4B943568}"/>
    <cellStyle name="Output 3 2 2 4" xfId="2628" xr:uid="{9EA1A54B-C54A-4836-8255-A514056B9661}"/>
    <cellStyle name="Output 3 2 2 4 2" xfId="4162" xr:uid="{913D308F-0C69-425E-8F47-1891CA2D6907}"/>
    <cellStyle name="Output 3 2 2 5" xfId="3049" xr:uid="{3D8E2130-21CB-47D3-A859-39656A45B8C1}"/>
    <cellStyle name="Output 3 2 2 5 2" xfId="4583" xr:uid="{4FF696B3-201B-49BC-A5EB-3A8F9ADA87BC}"/>
    <cellStyle name="Output 3 2 2 6" xfId="3804" xr:uid="{9470DFDD-5AFC-49D0-ABDD-70B0BD678979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3" xfId="3301" xr:uid="{DFD5947C-86F6-412A-BB80-DEE1C2C8B2E5}"/>
    <cellStyle name="Output 3 2 3 2 3 2" xfId="4835" xr:uid="{FB08C489-F01B-4715-9A62-554598655BB9}"/>
    <cellStyle name="Output 3 2 3 2 4" xfId="3654" xr:uid="{9B4FE288-5144-40D2-A23A-FEAAD51A6AAE}"/>
    <cellStyle name="Output 3 2 3 2 4 2" xfId="5110" xr:uid="{047247AA-BABC-4584-8CF2-B31A3367B00E}"/>
    <cellStyle name="Output 3 2 3 2 5" xfId="4026" xr:uid="{9C07970A-EE1C-4034-A6E2-BC7CE67B8909}"/>
    <cellStyle name="Output 3 2 3 3" xfId="2667" xr:uid="{06294C4B-9CCF-4FA8-A2E0-E2FB5874B34F}"/>
    <cellStyle name="Output 3 2 3 3 2" xfId="4201" xr:uid="{2261D34B-5C98-4C44-8B12-88136F9E76AA}"/>
    <cellStyle name="Output 3 2 3 4" xfId="3088" xr:uid="{E659B2AA-62E7-40E3-95E3-DD466B620D16}"/>
    <cellStyle name="Output 3 2 3 4 2" xfId="4622" xr:uid="{3A529381-1618-48B1-B773-86F1B0D64DFF}"/>
    <cellStyle name="Output 3 2 3 5" xfId="3441" xr:uid="{92E611E4-8EEE-4636-B060-9905CFCD4AD4}"/>
    <cellStyle name="Output 3 2 3 5 2" xfId="4970" xr:uid="{63A7665A-C9A3-4092-A820-2B54E9087C68}"/>
    <cellStyle name="Output 3 2 3 6" xfId="3843" xr:uid="{358F5BB5-1341-4563-B9E9-68F181D172C7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3" xfId="3392" xr:uid="{944D1331-1FC5-4E30-8A1F-995D414D59DF}"/>
    <cellStyle name="Output 3 2 4 2 3 2" xfId="4926" xr:uid="{94F457A0-80B8-44A3-8E7F-FEE0EEDBB748}"/>
    <cellStyle name="Output 3 2 4 2 4" xfId="3745" xr:uid="{561F66A5-075B-4DBF-A93D-1ADC5A742813}"/>
    <cellStyle name="Output 3 2 4 2 4 2" xfId="5170" xr:uid="{73A48B63-538A-43D4-B282-46B7BE2C1B10}"/>
    <cellStyle name="Output 3 2 4 2 5" xfId="4086" xr:uid="{527A62CF-BD5D-436C-A800-FD61CEAA31A0}"/>
    <cellStyle name="Output 3 2 4 3" xfId="2758" xr:uid="{178D31EF-CFFF-4891-A770-3F5A389023F0}"/>
    <cellStyle name="Output 3 2 4 3 2" xfId="4292" xr:uid="{CAA5CD52-6268-441B-9454-75D936AE6672}"/>
    <cellStyle name="Output 3 2 4 4" xfId="3179" xr:uid="{1E454279-86F0-4190-8168-6699479C138F}"/>
    <cellStyle name="Output 3 2 4 4 2" xfId="4713" xr:uid="{4A09679E-AF2A-492A-A2A1-46180F4E762B}"/>
    <cellStyle name="Output 3 2 4 5" xfId="3532" xr:uid="{1C99D6F2-CF7F-4E42-8866-5C4E621F634A}"/>
    <cellStyle name="Output 3 2 4 5 2" xfId="5030" xr:uid="{0C48B9AC-2FF3-4E6E-A02A-7528B47670FF}"/>
    <cellStyle name="Output 3 2 4 6" xfId="3934" xr:uid="{09F63792-03CE-48A0-B52C-FBA56DC35555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3" xfId="3403" xr:uid="{BB0B7CFC-220F-43D9-B367-0DEE6F0B7E77}"/>
    <cellStyle name="Output 3 2 5 2 3 2" xfId="4937" xr:uid="{18BC6F40-2123-43C5-8203-7E284462F469}"/>
    <cellStyle name="Output 3 2 5 2 4" xfId="3756" xr:uid="{44DE97F8-5213-4956-8A7D-B0E306B6D8D6}"/>
    <cellStyle name="Output 3 2 5 2 4 2" xfId="5177" xr:uid="{455EA99F-1609-4CB0-BA07-3C4AA16E286D}"/>
    <cellStyle name="Output 3 2 5 2 5" xfId="4093" xr:uid="{9911FC1F-5725-4609-ACEF-E82902CB0A64}"/>
    <cellStyle name="Output 3 2 5 3" xfId="2769" xr:uid="{E4C3C3A5-D549-4D16-AE49-4186ED5F7E90}"/>
    <cellStyle name="Output 3 2 5 3 2" xfId="4303" xr:uid="{AC616212-98A5-4A17-91B6-65339E7851BC}"/>
    <cellStyle name="Output 3 2 5 4" xfId="3190" xr:uid="{8E48A924-EFF4-4EBD-9A71-A38CBF976D29}"/>
    <cellStyle name="Output 3 2 5 4 2" xfId="4724" xr:uid="{3B9EF72C-D494-444C-A5BA-5AA72AC61FAA}"/>
    <cellStyle name="Output 3 2 5 5" xfId="3543" xr:uid="{5B00C542-2764-46DB-9831-0A5CFF4404BF}"/>
    <cellStyle name="Output 3 2 5 5 2" xfId="5037" xr:uid="{4C08E0A8-9A34-40BE-94B1-4D45E5030839}"/>
    <cellStyle name="Output 3 2 5 6" xfId="3945" xr:uid="{2C3680A7-8F28-4ADB-94A7-5704557CA702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3" xfId="3227" xr:uid="{45958101-ECE8-4452-BED0-B9F04DC825D5}"/>
    <cellStyle name="Output 3 2 6 3 2" xfId="4761" xr:uid="{6086384E-3667-4B05-904C-5A0418BB96CF}"/>
    <cellStyle name="Output 3 2 6 4" xfId="3580" xr:uid="{1C63C4A7-5467-4FCF-A3F4-76AD001F3499}"/>
    <cellStyle name="Output 3 2 6 4 2" xfId="5062" xr:uid="{A16F8394-DEA8-48CB-907B-F3F10024BE3C}"/>
    <cellStyle name="Output 3 2 6 5" xfId="3978" xr:uid="{F9F60BE8-6E03-43B5-8764-B1A98486E4D1}"/>
    <cellStyle name="Output 3 2 7" xfId="2593" xr:uid="{FA541331-7C3A-4A13-8969-D1817F8CB71E}"/>
    <cellStyle name="Output 3 2 7 2" xfId="4127" xr:uid="{84E2B16E-3FB0-4B5E-85F9-DBAD68952F33}"/>
    <cellStyle name="Output 3 2 8" xfId="3014" xr:uid="{37B5E587-AB9A-4BD1-AACC-A4E7CAB4531F}"/>
    <cellStyle name="Output 3 2 8 2" xfId="4548" xr:uid="{34A44429-83DC-4008-A8E5-CCFB8BFA7F1F}"/>
    <cellStyle name="Output 3 2 9" xfId="3785" xr:uid="{E0FDA750-7305-4F11-A7A2-8D8D4C56D01A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3" xfId="3336" xr:uid="{72468EF9-D09B-4877-963A-B1FDA4547CBB}"/>
    <cellStyle name="Output 3 3 2 2 2 3 2" xfId="4870" xr:uid="{778E7519-BAF1-48A8-965F-4C5AE15A150B}"/>
    <cellStyle name="Output 3 3 2 2 2 4" xfId="3689" xr:uid="{D76BD0EA-419B-4D92-BC54-A76CDDA19A54}"/>
    <cellStyle name="Output 3 3 2 2 2 4 2" xfId="5133" xr:uid="{51FCFA5E-3D9C-4E05-A3B7-50E89FCEAC81}"/>
    <cellStyle name="Output 3 3 2 2 2 5" xfId="4049" xr:uid="{391974AA-69D6-498E-921A-F517023D21AD}"/>
    <cellStyle name="Output 3 3 2 2 3" xfId="2702" xr:uid="{45202430-7A36-4162-BF9C-806102B35874}"/>
    <cellStyle name="Output 3 3 2 2 3 2" xfId="4236" xr:uid="{667C6F62-39EF-44B1-8CB6-D331B47A5D0A}"/>
    <cellStyle name="Output 3 3 2 2 4" xfId="3123" xr:uid="{4CFD1F13-2AB1-4D6B-B045-368EC18C0A6B}"/>
    <cellStyle name="Output 3 3 2 2 4 2" xfId="4657" xr:uid="{BD11BF4B-2960-4935-B22B-CBFE147CB2C2}"/>
    <cellStyle name="Output 3 3 2 2 5" xfId="3476" xr:uid="{A6CE6E78-395C-49BC-AB43-58F3A6AF4E18}"/>
    <cellStyle name="Output 3 3 2 2 5 2" xfId="4993" xr:uid="{64A17403-BA27-48C8-953A-0E62A902FC61}"/>
    <cellStyle name="Output 3 3 2 2 6" xfId="3878" xr:uid="{51E14FDF-E9B4-4941-BF1F-FB1C30520E73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3" xfId="3268" xr:uid="{E1EB5E64-9B6F-4E66-BECC-F8CC7E44F642}"/>
    <cellStyle name="Output 3 3 2 3 3 2" xfId="4802" xr:uid="{53484F8B-F22C-4B0B-8790-4801A611D1E2}"/>
    <cellStyle name="Output 3 3 2 3 4" xfId="3621" xr:uid="{A24D7364-FDAA-4D69-962B-019D0C2B93BF}"/>
    <cellStyle name="Output 3 3 2 3 4 2" xfId="5089" xr:uid="{50F37235-D2B0-4F40-A3CA-97296D0E8328}"/>
    <cellStyle name="Output 3 3 2 3 5" xfId="4005" xr:uid="{692E31F8-F018-44A3-B882-58FBD58E0AAE}"/>
    <cellStyle name="Output 3 3 2 4" xfId="2634" xr:uid="{4FC32224-13EC-42D6-B486-F603A14DD5E4}"/>
    <cellStyle name="Output 3 3 2 4 2" xfId="4168" xr:uid="{1DB58584-05A4-4008-A07A-6A056933DDD9}"/>
    <cellStyle name="Output 3 3 2 5" xfId="3055" xr:uid="{1B65E474-0222-426A-9C03-1AD0C37CB665}"/>
    <cellStyle name="Output 3 3 2 5 2" xfId="4589" xr:uid="{1F82B346-DC56-4556-98AE-69CC338B489B}"/>
    <cellStyle name="Output 3 3 2 6" xfId="3810" xr:uid="{C8D6C21B-2BEB-4861-B52C-D5D3CD80F0C1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3" xfId="3307" xr:uid="{770267E7-8112-4476-AD64-0938C05E99E0}"/>
    <cellStyle name="Output 3 3 3 2 3 2" xfId="4841" xr:uid="{9214E7F7-543F-4367-9563-3EEC8595B827}"/>
    <cellStyle name="Output 3 3 3 2 4" xfId="3660" xr:uid="{0EBB2754-D44D-498A-8848-6B2227B5EC8B}"/>
    <cellStyle name="Output 3 3 3 2 4 2" xfId="5114" xr:uid="{A63F38F6-0AEF-4848-96B2-879FAC294CF0}"/>
    <cellStyle name="Output 3 3 3 2 5" xfId="4030" xr:uid="{348F1C93-9D75-4D45-A5F5-41B0786900C3}"/>
    <cellStyle name="Output 3 3 3 3" xfId="2673" xr:uid="{C01E9B57-A7A5-40C1-95BE-92961AAD4709}"/>
    <cellStyle name="Output 3 3 3 3 2" xfId="4207" xr:uid="{A00F595E-A3D0-4118-8661-D5D818DA68D6}"/>
    <cellStyle name="Output 3 3 3 4" xfId="3094" xr:uid="{9F927C1C-14F8-4F51-868C-E357508F449D}"/>
    <cellStyle name="Output 3 3 3 4 2" xfId="4628" xr:uid="{55B8AD1A-BF51-42BD-8A72-05E6E4369A02}"/>
    <cellStyle name="Output 3 3 3 5" xfId="3447" xr:uid="{EFE1176F-A03C-48E5-9197-8B3CE687C22D}"/>
    <cellStyle name="Output 3 3 3 5 2" xfId="4974" xr:uid="{CE960B73-F205-432A-973F-D262E41620FB}"/>
    <cellStyle name="Output 3 3 3 6" xfId="3849" xr:uid="{67FA5881-2EE7-45BE-8E98-77F719221A13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3" xfId="3372" xr:uid="{DA7073F4-149E-4E58-A9C1-CBE58CF66BC4}"/>
    <cellStyle name="Output 3 3 4 2 3 2" xfId="4906" xr:uid="{47C6A1EF-E4E2-4B9D-B01A-9DE9D76ABAC1}"/>
    <cellStyle name="Output 3 3 4 2 4" xfId="3725" xr:uid="{EC1F3401-9B22-4DFD-A117-07A01D779CE5}"/>
    <cellStyle name="Output 3 3 4 2 4 2" xfId="5158" xr:uid="{65C52CDB-CE67-422B-855B-194552701BF0}"/>
    <cellStyle name="Output 3 3 4 2 5" xfId="4074" xr:uid="{C2DEFE4E-8F3A-4EF0-8D88-65D4957C9E31}"/>
    <cellStyle name="Output 3 3 4 3" xfId="2738" xr:uid="{06776BFC-26C9-44F5-8550-F6B8202113CF}"/>
    <cellStyle name="Output 3 3 4 3 2" xfId="4272" xr:uid="{77D78A28-46F5-4628-BDA2-AB0ADE6EB447}"/>
    <cellStyle name="Output 3 3 4 4" xfId="3159" xr:uid="{27638535-9305-4A15-BDA7-61A1CB1315CC}"/>
    <cellStyle name="Output 3 3 4 4 2" xfId="4693" xr:uid="{64EB3A85-515E-40B4-9BFB-456D0F3CD408}"/>
    <cellStyle name="Output 3 3 4 5" xfId="3512" xr:uid="{D1AC470E-52DC-4586-B134-50D1D7335C43}"/>
    <cellStyle name="Output 3 3 4 5 2" xfId="5018" xr:uid="{E4EAAD55-2654-4877-9D1E-2B12D114D27B}"/>
    <cellStyle name="Output 3 3 4 6" xfId="3914" xr:uid="{FFE2A3C5-2C04-4F47-8467-6929D07FE240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3" xfId="3409" xr:uid="{E7F41C85-A440-492F-AAA6-76716AE3160D}"/>
    <cellStyle name="Output 3 3 5 2 3 2" xfId="4943" xr:uid="{3713C1BB-642F-4ED0-B1FB-0379A3290088}"/>
    <cellStyle name="Output 3 3 5 2 4" xfId="3762" xr:uid="{55C2B385-F410-482F-8E19-A5546422B5F7}"/>
    <cellStyle name="Output 3 3 5 2 4 2" xfId="5181" xr:uid="{C3BFD71A-E17F-446F-BEB6-312CD559D630}"/>
    <cellStyle name="Output 3 3 5 2 5" xfId="4097" xr:uid="{FCA95728-BA3E-4132-85DF-CECF0945B11D}"/>
    <cellStyle name="Output 3 3 5 3" xfId="2775" xr:uid="{4F88407D-7B29-4711-8B60-00721364ECC6}"/>
    <cellStyle name="Output 3 3 5 3 2" xfId="4309" xr:uid="{A0E4004C-1C04-4F97-B9FA-CB969760D283}"/>
    <cellStyle name="Output 3 3 5 4" xfId="3196" xr:uid="{474C613E-FE17-44E6-9253-9146D048C3C4}"/>
    <cellStyle name="Output 3 3 5 4 2" xfId="4730" xr:uid="{9E2D12B6-90B6-4CAC-8445-7A56B11AD797}"/>
    <cellStyle name="Output 3 3 5 5" xfId="3549" xr:uid="{DFCD4C51-D0D1-402B-9E98-E5E73FC98FFF}"/>
    <cellStyle name="Output 3 3 5 5 2" xfId="5041" xr:uid="{9B859945-84F4-48F7-9126-2ED16903DC28}"/>
    <cellStyle name="Output 3 3 5 6" xfId="3951" xr:uid="{2844004C-5897-4647-8DE9-50CD01E5D572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3" xfId="3233" xr:uid="{810F7CD3-2405-415B-BB21-BD2FC7C3BF49}"/>
    <cellStyle name="Output 3 3 6 3 2" xfId="4767" xr:uid="{26B197D8-8BB2-4436-9433-6E478D000FFD}"/>
    <cellStyle name="Output 3 3 6 4" xfId="3586" xr:uid="{34374332-536D-4D62-BD70-53D288DBF8E4}"/>
    <cellStyle name="Output 3 3 6 4 2" xfId="5066" xr:uid="{BA0C3537-355C-4F2F-B1C3-DC7B649957B2}"/>
    <cellStyle name="Output 3 3 6 5" xfId="3982" xr:uid="{9C90E3BF-A22E-451C-9E03-478A49E7A911}"/>
    <cellStyle name="Output 3 3 7" xfId="2599" xr:uid="{67536C81-D2BD-4E61-B4D6-347D0B4747B5}"/>
    <cellStyle name="Output 3 3 7 2" xfId="4133" xr:uid="{777D9295-FD18-406F-92F9-597DE8884A90}"/>
    <cellStyle name="Output 3 3 8" xfId="3020" xr:uid="{5FDB4E6A-2DA6-44D1-9E6B-4C929C15B825}"/>
    <cellStyle name="Output 3 3 8 2" xfId="4554" xr:uid="{995002C1-290B-4943-8A7A-D7DF35B97F09}"/>
    <cellStyle name="Output 3 3 9" xfId="3787" xr:uid="{891B7B82-4063-4BF4-B299-90FFF1CDBA53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3" xfId="3342" xr:uid="{799E6524-84F2-4A0C-9823-9121A4CC82A7}"/>
    <cellStyle name="Output 3 4 2 2 2 3 2" xfId="4876" xr:uid="{024ACBB2-D779-4B26-89DD-4B692337A62D}"/>
    <cellStyle name="Output 3 4 2 2 2 4" xfId="3695" xr:uid="{88938AC7-7D06-4B45-B0CC-F4BA53B4DC0F}"/>
    <cellStyle name="Output 3 4 2 2 2 4 2" xfId="5137" xr:uid="{F37EEDCB-B91D-427B-9111-8A6B90DB0A31}"/>
    <cellStyle name="Output 3 4 2 2 2 5" xfId="4053" xr:uid="{893BFFE6-0141-4F6E-AEF7-74DD1948DC93}"/>
    <cellStyle name="Output 3 4 2 2 3" xfId="2708" xr:uid="{339753DB-EDD9-42EE-9B04-050B32DD70B5}"/>
    <cellStyle name="Output 3 4 2 2 3 2" xfId="4242" xr:uid="{AC065A24-0E4D-47E4-B8BB-90C8B63992D4}"/>
    <cellStyle name="Output 3 4 2 2 4" xfId="3129" xr:uid="{38B9E411-71F9-40A7-96F6-9CA89D28E4CD}"/>
    <cellStyle name="Output 3 4 2 2 4 2" xfId="4663" xr:uid="{D1946AF8-AD54-41FB-8B1D-DC4B156B9962}"/>
    <cellStyle name="Output 3 4 2 2 5" xfId="3482" xr:uid="{0DBE7ED2-BFC5-406C-8663-D00134F5BEA2}"/>
    <cellStyle name="Output 3 4 2 2 5 2" xfId="4997" xr:uid="{99C37AB7-2E0E-42E4-AC3B-894F1969285D}"/>
    <cellStyle name="Output 3 4 2 2 6" xfId="3884" xr:uid="{62562779-BFDE-4AC9-9ABD-26DF9ADB06AB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3" xfId="3274" xr:uid="{1B8EC53C-6360-4CDB-9DE9-2273579A6B8F}"/>
    <cellStyle name="Output 3 4 2 3 3 2" xfId="4808" xr:uid="{418971E6-C590-48B7-8413-48721B1B9C4D}"/>
    <cellStyle name="Output 3 4 2 3 4" xfId="3627" xr:uid="{470C38B5-687B-4B93-9502-AFDD475718A7}"/>
    <cellStyle name="Output 3 4 2 3 4 2" xfId="5093" xr:uid="{26F9F67C-873A-43FE-828E-42498C7CAFE3}"/>
    <cellStyle name="Output 3 4 2 3 5" xfId="4009" xr:uid="{E35BE430-5C6A-4466-A8EB-5258CCF702D7}"/>
    <cellStyle name="Output 3 4 2 4" xfId="2640" xr:uid="{85C862D6-EDB8-4CCD-90DF-9B961BD30140}"/>
    <cellStyle name="Output 3 4 2 4 2" xfId="4174" xr:uid="{CA0D6AD9-3514-42AD-95D7-BB7795056EB1}"/>
    <cellStyle name="Output 3 4 2 5" xfId="3061" xr:uid="{924330C9-49D8-40C5-BD46-1BAE5E9291F6}"/>
    <cellStyle name="Output 3 4 2 5 2" xfId="4595" xr:uid="{F9BB2AD6-D2E6-46BA-8B7E-BF58539003E0}"/>
    <cellStyle name="Output 3 4 2 6" xfId="3816" xr:uid="{E3C40BD5-7242-4BDA-9EB9-46D0DC2C1EF1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3" xfId="3313" xr:uid="{B1C8833D-D7FD-49CD-AAF2-4177DF48C04B}"/>
    <cellStyle name="Output 3 4 3 2 3 2" xfId="4847" xr:uid="{E49B338C-608F-4C8A-8DB2-19CB9106D96B}"/>
    <cellStyle name="Output 3 4 3 2 4" xfId="3666" xr:uid="{030C5389-8264-4394-843E-4DB8481216CA}"/>
    <cellStyle name="Output 3 4 3 2 4 2" xfId="5118" xr:uid="{A82EB8F7-7E15-4A24-801B-AF02CA2279B3}"/>
    <cellStyle name="Output 3 4 3 2 5" xfId="4034" xr:uid="{2157A19B-2D1C-485B-B626-8FF5F4255F48}"/>
    <cellStyle name="Output 3 4 3 3" xfId="2679" xr:uid="{280E09B0-13ED-42AC-B494-641D6518A6BC}"/>
    <cellStyle name="Output 3 4 3 3 2" xfId="4213" xr:uid="{3166CD8C-F018-4F9E-AD0C-F74FCBF3FDBF}"/>
    <cellStyle name="Output 3 4 3 4" xfId="3100" xr:uid="{C79021B9-956C-4202-80BF-9B278A94AF90}"/>
    <cellStyle name="Output 3 4 3 4 2" xfId="4634" xr:uid="{A0C321AD-FF2E-4287-8034-BDDD8549520F}"/>
    <cellStyle name="Output 3 4 3 5" xfId="3453" xr:uid="{830C86C4-62EC-43A3-A260-CE3719BECD4B}"/>
    <cellStyle name="Output 3 4 3 5 2" xfId="4978" xr:uid="{FD7E42AD-E879-4673-8B9A-087742D179E1}"/>
    <cellStyle name="Output 3 4 3 6" xfId="3855" xr:uid="{CAD8A485-6D8C-452A-9D5C-51FB18145CA4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3" xfId="3389" xr:uid="{6A58B0B1-85AB-4103-9B9F-C2F9BDB9B227}"/>
    <cellStyle name="Output 3 4 4 2 3 2" xfId="4923" xr:uid="{BF76D550-8DB2-4793-8678-0598E6364896}"/>
    <cellStyle name="Output 3 4 4 2 4" xfId="3742" xr:uid="{634EB2F8-1995-458C-9F8A-6293EB4F9777}"/>
    <cellStyle name="Output 3 4 4 2 4 2" xfId="5168" xr:uid="{F9B20000-828D-41A8-8B26-099D042747CB}"/>
    <cellStyle name="Output 3 4 4 2 5" xfId="4084" xr:uid="{7094AFA7-6440-42B8-96B0-721974837A1D}"/>
    <cellStyle name="Output 3 4 4 3" xfId="2755" xr:uid="{FA02AF4E-6644-4492-8BDE-92788ED44C98}"/>
    <cellStyle name="Output 3 4 4 3 2" xfId="4289" xr:uid="{EB982193-0429-4565-9AE1-25BB8BAFF759}"/>
    <cellStyle name="Output 3 4 4 4" xfId="3176" xr:uid="{8F0C182F-127C-475C-A596-5F623B3DB7ED}"/>
    <cellStyle name="Output 3 4 4 4 2" xfId="4710" xr:uid="{6089D8D8-EA53-4BF7-8BF7-6995054492B5}"/>
    <cellStyle name="Output 3 4 4 5" xfId="3529" xr:uid="{E73E5017-C54F-46F5-9B13-29E14996C930}"/>
    <cellStyle name="Output 3 4 4 5 2" xfId="5028" xr:uid="{9052EDCC-4129-418F-B77B-BE69C193E3B0}"/>
    <cellStyle name="Output 3 4 4 6" xfId="3931" xr:uid="{A97F0E6C-3676-4578-87B8-D7926C847479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3" xfId="3415" xr:uid="{7A6E7BE2-35B7-4B9F-BD7A-C4CDC2BA5242}"/>
    <cellStyle name="Output 3 4 5 2 3 2" xfId="4949" xr:uid="{56668EA4-4228-403A-858B-B3F40B65B047}"/>
    <cellStyle name="Output 3 4 5 2 4" xfId="3768" xr:uid="{86BF0378-847B-4F20-BB37-B906C411F12B}"/>
    <cellStyle name="Output 3 4 5 2 4 2" xfId="5185" xr:uid="{041665DF-2584-4400-A853-0F2F6B8180FE}"/>
    <cellStyle name="Output 3 4 5 2 5" xfId="4101" xr:uid="{1D293046-BE76-440C-90DE-F60EA8266270}"/>
    <cellStyle name="Output 3 4 5 3" xfId="2781" xr:uid="{DF713DA0-FB0E-4C39-B8AC-7455E14254EA}"/>
    <cellStyle name="Output 3 4 5 3 2" xfId="4315" xr:uid="{E23843BA-90F8-4A5D-AD18-9F817D8F233A}"/>
    <cellStyle name="Output 3 4 5 4" xfId="3202" xr:uid="{958B98BB-A78D-4610-8B38-3EB437B75DB3}"/>
    <cellStyle name="Output 3 4 5 4 2" xfId="4736" xr:uid="{109F7ACC-340B-4700-BED4-1B14BFB2783B}"/>
    <cellStyle name="Output 3 4 5 5" xfId="3555" xr:uid="{3826C207-CADC-45DF-8E0C-966893A0D72B}"/>
    <cellStyle name="Output 3 4 5 5 2" xfId="5045" xr:uid="{D90F999B-4991-4EC5-991F-B1D4BE337666}"/>
    <cellStyle name="Output 3 4 5 6" xfId="3957" xr:uid="{0676EB0C-EA6B-4620-9764-F7A94F18347B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3" xfId="3239" xr:uid="{66BB0C03-D8C8-4D2C-8D66-3C221F06C76F}"/>
    <cellStyle name="Output 3 4 6 3 2" xfId="4773" xr:uid="{83E04446-689A-49F5-96C7-36D4C04BEF08}"/>
    <cellStyle name="Output 3 4 6 4" xfId="3592" xr:uid="{77CC66E2-13F9-4343-973D-76E1E31FF97D}"/>
    <cellStyle name="Output 3 4 6 4 2" xfId="5070" xr:uid="{32A3FEA9-FF93-4105-92F4-F4659D0A805D}"/>
    <cellStyle name="Output 3 4 6 5" xfId="3986" xr:uid="{3321CF97-02B2-48E2-90DD-459779E6D205}"/>
    <cellStyle name="Output 3 4 7" xfId="2605" xr:uid="{8DE0EF8D-CAAC-41FA-A712-2805BBCC0269}"/>
    <cellStyle name="Output 3 4 7 2" xfId="4139" xr:uid="{758E49E4-451E-44C2-9EB3-7131ED65261D}"/>
    <cellStyle name="Output 3 4 8" xfId="3026" xr:uid="{46B62690-9D3A-4AA9-AFF6-258BED12F218}"/>
    <cellStyle name="Output 3 4 8 2" xfId="4560" xr:uid="{04A9F015-9EB6-4043-BC98-139A75D15317}"/>
    <cellStyle name="Output 3 4 9" xfId="3789" xr:uid="{7393E9A6-B6BC-4930-A184-90FFC21C861E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3" xfId="3348" xr:uid="{70591FAB-4197-4EBA-B23F-1DD15CE680AF}"/>
    <cellStyle name="Output 3 5 2 2 2 3 2" xfId="4882" xr:uid="{B6FD65EA-156F-42BC-96B2-F18D4299AD72}"/>
    <cellStyle name="Output 3 5 2 2 2 4" xfId="3701" xr:uid="{67E270C1-B28E-4EEC-90DE-92B1302BD6A3}"/>
    <cellStyle name="Output 3 5 2 2 2 4 2" xfId="5141" xr:uid="{1C10502D-E733-49FE-A3A6-51B7699E4FB8}"/>
    <cellStyle name="Output 3 5 2 2 2 5" xfId="4057" xr:uid="{D39B6859-BA41-4404-92A1-67E91C9E6623}"/>
    <cellStyle name="Output 3 5 2 2 3" xfId="2714" xr:uid="{EDD70F46-E649-454D-A124-261F1295636F}"/>
    <cellStyle name="Output 3 5 2 2 3 2" xfId="4248" xr:uid="{4BF1267B-F5DA-4CFA-8BB5-3858BA237BE9}"/>
    <cellStyle name="Output 3 5 2 2 4" xfId="3135" xr:uid="{3D2A6A8D-3A48-4DA5-B327-4F68AD1F5F82}"/>
    <cellStyle name="Output 3 5 2 2 4 2" xfId="4669" xr:uid="{BD75C366-C3FF-4901-B022-9846D6D4EDD7}"/>
    <cellStyle name="Output 3 5 2 2 5" xfId="3488" xr:uid="{664D15E6-92BE-47C5-AF1D-CFD3C4098547}"/>
    <cellStyle name="Output 3 5 2 2 5 2" xfId="5001" xr:uid="{791C09B7-4F94-4096-BC82-F45845F52F50}"/>
    <cellStyle name="Output 3 5 2 2 6" xfId="3890" xr:uid="{6B537350-9C8D-48C2-96E5-BA498C55FC6D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3" xfId="3280" xr:uid="{891985C6-355C-474B-9485-CA0F57D980F4}"/>
    <cellStyle name="Output 3 5 2 3 3 2" xfId="4814" xr:uid="{1200F21B-DC47-4F35-90CD-080BD9C7A744}"/>
    <cellStyle name="Output 3 5 2 3 4" xfId="3633" xr:uid="{6ADB069E-B512-445B-B27A-85295022FE3F}"/>
    <cellStyle name="Output 3 5 2 3 4 2" xfId="5097" xr:uid="{6DA62D85-4EAE-43C2-B24C-496C5EE49F40}"/>
    <cellStyle name="Output 3 5 2 3 5" xfId="4013" xr:uid="{48A51C9D-E731-4709-B50A-DC167D4454B4}"/>
    <cellStyle name="Output 3 5 2 4" xfId="2646" xr:uid="{F9CC4EF2-C08B-4FFC-B239-2A91A2AD617A}"/>
    <cellStyle name="Output 3 5 2 4 2" xfId="4180" xr:uid="{9675D895-C349-4D17-BC0D-396DA2C7E2E1}"/>
    <cellStyle name="Output 3 5 2 5" xfId="3067" xr:uid="{397A752E-4C31-4ED9-95C7-34429A708F18}"/>
    <cellStyle name="Output 3 5 2 5 2" xfId="4601" xr:uid="{5E8590A7-838E-4456-A1A6-E3F3DAC29B60}"/>
    <cellStyle name="Output 3 5 2 6" xfId="3822" xr:uid="{754346B3-6979-46BC-B8DE-DA110F63F766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3" xfId="3319" xr:uid="{5388014E-8BA2-4DEF-9ADA-63F97EA252F5}"/>
    <cellStyle name="Output 3 5 3 2 3 2" xfId="4853" xr:uid="{2E2D5524-60A6-4DBA-82D0-A195B7909C29}"/>
    <cellStyle name="Output 3 5 3 2 4" xfId="3672" xr:uid="{182E62CC-F45E-4EFE-825E-ADB3836A226B}"/>
    <cellStyle name="Output 3 5 3 2 4 2" xfId="5122" xr:uid="{C05571FE-D5C9-4DC3-9331-4D69F8EAD4C3}"/>
    <cellStyle name="Output 3 5 3 2 5" xfId="4038" xr:uid="{C2BA3E5C-9BA8-4C64-97CA-8FDC0FDECD2A}"/>
    <cellStyle name="Output 3 5 3 3" xfId="2685" xr:uid="{0E01E29D-B332-4955-B339-1B00141D0241}"/>
    <cellStyle name="Output 3 5 3 3 2" xfId="4219" xr:uid="{8E474A5E-F138-4420-B274-23E60EDB8D25}"/>
    <cellStyle name="Output 3 5 3 4" xfId="3106" xr:uid="{9C254F3B-0A80-4CFE-89A9-3ECD72B30B04}"/>
    <cellStyle name="Output 3 5 3 4 2" xfId="4640" xr:uid="{17C847DA-D517-4D4B-BD3D-CE2FCBCEC31A}"/>
    <cellStyle name="Output 3 5 3 5" xfId="3459" xr:uid="{64C99E29-FD4A-4E45-9EDA-945051C41A3A}"/>
    <cellStyle name="Output 3 5 3 5 2" xfId="4982" xr:uid="{DAC9E97C-CDC2-4965-AD7E-D4DE59531516}"/>
    <cellStyle name="Output 3 5 3 6" xfId="3861" xr:uid="{D19DCFD3-2BEE-4CED-B91E-36A33C85FDA9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3" xfId="3363" xr:uid="{EE57D28B-B708-4A39-9EC8-AA7483522917}"/>
    <cellStyle name="Output 3 5 4 2 3 2" xfId="4897" xr:uid="{72AF92E4-0376-46CA-8DFA-0858AB5596E0}"/>
    <cellStyle name="Output 3 5 4 2 4" xfId="3716" xr:uid="{5FA43FB7-952D-4472-824B-812A33DEE685}"/>
    <cellStyle name="Output 3 5 4 2 4 2" xfId="5150" xr:uid="{52E1756F-384D-428B-81F6-F91F12961490}"/>
    <cellStyle name="Output 3 5 4 2 5" xfId="4066" xr:uid="{C5B89DCE-33E1-4425-B2AC-2FEF866D8918}"/>
    <cellStyle name="Output 3 5 4 3" xfId="2729" xr:uid="{BD07D82C-03EE-47D4-A130-61C5F1B268A2}"/>
    <cellStyle name="Output 3 5 4 3 2" xfId="4263" xr:uid="{42CCDA1E-6E88-4491-B1EF-450755F8A41B}"/>
    <cellStyle name="Output 3 5 4 4" xfId="3150" xr:uid="{2F580215-2480-4DDB-BC8B-0298C6AEF4D9}"/>
    <cellStyle name="Output 3 5 4 4 2" xfId="4684" xr:uid="{F8F960C1-3EB7-41AE-A810-1DC701596E57}"/>
    <cellStyle name="Output 3 5 4 5" xfId="3503" xr:uid="{EF503D5C-3CC0-4E8B-B2A9-CB406E9A987B}"/>
    <cellStyle name="Output 3 5 4 5 2" xfId="5010" xr:uid="{5B9D20DC-1EA1-4A19-9615-A60CBCDEC8E9}"/>
    <cellStyle name="Output 3 5 4 6" xfId="3905" xr:uid="{6D092D18-951D-4F8A-A969-36BB13B44A92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3" xfId="3421" xr:uid="{9FBF7637-05F0-4294-A2FB-6398AC2798AF}"/>
    <cellStyle name="Output 3 5 5 2 3 2" xfId="4955" xr:uid="{E19540B2-4B00-4912-8075-51D819386BE0}"/>
    <cellStyle name="Output 3 5 5 2 4" xfId="3774" xr:uid="{BD4D59D4-5F3F-4A0B-A1A3-17A35BACAE9A}"/>
    <cellStyle name="Output 3 5 5 2 4 2" xfId="5189" xr:uid="{92A6146E-0F61-47FD-A040-704AF27AD6B3}"/>
    <cellStyle name="Output 3 5 5 2 5" xfId="4105" xr:uid="{6F3D3ADB-3C4C-4A70-A6C5-22F0B1D3678A}"/>
    <cellStyle name="Output 3 5 5 3" xfId="2787" xr:uid="{0323B535-8BE3-4786-A784-627093684137}"/>
    <cellStyle name="Output 3 5 5 3 2" xfId="4321" xr:uid="{36118B03-76AA-4C7C-B8B7-81F49B6784E7}"/>
    <cellStyle name="Output 3 5 5 4" xfId="3208" xr:uid="{74C0B499-D794-45E1-9F76-073234F677A2}"/>
    <cellStyle name="Output 3 5 5 4 2" xfId="4742" xr:uid="{DF9917D0-D464-4443-A6BD-BE787A315F3B}"/>
    <cellStyle name="Output 3 5 5 5" xfId="3561" xr:uid="{F64C7587-CD25-4F8B-B7A0-F233B3AEDE4F}"/>
    <cellStyle name="Output 3 5 5 5 2" xfId="5049" xr:uid="{7D189941-3834-475D-AF42-9E4775F33B0D}"/>
    <cellStyle name="Output 3 5 5 6" xfId="3963" xr:uid="{6BADA069-FE8E-4BAF-B65F-D090AB10B74B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3" xfId="3245" xr:uid="{3FF88867-5F3D-4A4A-98D4-745D8E02BC75}"/>
    <cellStyle name="Output 3 5 6 3 2" xfId="4779" xr:uid="{14E4C797-56F8-4721-B7E8-2691CAC289C7}"/>
    <cellStyle name="Output 3 5 6 4" xfId="3598" xr:uid="{3FC0BDB5-BE84-4660-BEB7-0CF7272700B2}"/>
    <cellStyle name="Output 3 5 6 4 2" xfId="5074" xr:uid="{BC2FA6E4-F26D-4C25-BE42-3396474BE774}"/>
    <cellStyle name="Output 3 5 6 5" xfId="3990" xr:uid="{5B5AD684-A3C5-4904-B26E-DB82AF894BDE}"/>
    <cellStyle name="Output 3 5 7" xfId="2611" xr:uid="{F46797D7-246A-4E51-9B13-E51766C57E18}"/>
    <cellStyle name="Output 3 5 7 2" xfId="4145" xr:uid="{A5DFBC12-E80E-48B7-B6DA-240C547A733D}"/>
    <cellStyle name="Output 3 5 8" xfId="3032" xr:uid="{27383907-5335-4087-B2AC-CBB366B38CA8}"/>
    <cellStyle name="Output 3 5 8 2" xfId="4566" xr:uid="{F0A06B8C-534C-4F6A-94A8-9561E98DDDBF}"/>
    <cellStyle name="Output 3 5 9" xfId="3791" xr:uid="{3D3E3700-1E79-471E-9DF6-A63749EDE884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3" xfId="3354" xr:uid="{635DE049-6C2A-4852-8F4C-8B2B21D44C33}"/>
    <cellStyle name="Output 3 6 2 2 2 3 2" xfId="4888" xr:uid="{568CBE90-54B3-4A7A-9FCA-9ACD4463C10E}"/>
    <cellStyle name="Output 3 6 2 2 2 4" xfId="3707" xr:uid="{49B3A0FE-6AF2-465D-8FB2-C6CDB482CF35}"/>
    <cellStyle name="Output 3 6 2 2 2 4 2" xfId="5145" xr:uid="{B4260F66-FE1E-4244-A096-F629FB141E37}"/>
    <cellStyle name="Output 3 6 2 2 2 5" xfId="4061" xr:uid="{F27E7334-D2CD-468B-B144-EE4989E54502}"/>
    <cellStyle name="Output 3 6 2 2 3" xfId="2720" xr:uid="{B4BB80D4-DD97-4126-8DE0-17A7F7352CDB}"/>
    <cellStyle name="Output 3 6 2 2 3 2" xfId="4254" xr:uid="{8D588B81-06B2-4400-98A2-5F73E43A20FF}"/>
    <cellStyle name="Output 3 6 2 2 4" xfId="3141" xr:uid="{BC655554-1520-4726-ADEE-7D2F50613A31}"/>
    <cellStyle name="Output 3 6 2 2 4 2" xfId="4675" xr:uid="{53E94DE1-2516-4202-B6D5-93E65FDE536E}"/>
    <cellStyle name="Output 3 6 2 2 5" xfId="3494" xr:uid="{40AA48EA-2FFB-4460-9993-5C5C92B5A722}"/>
    <cellStyle name="Output 3 6 2 2 5 2" xfId="5005" xr:uid="{DCD29AFD-51AF-4DE1-A1B9-3EB464A28A22}"/>
    <cellStyle name="Output 3 6 2 2 6" xfId="3896" xr:uid="{EE107CEC-4495-4CE3-97F4-1CBBD89B4B37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3" xfId="3286" xr:uid="{A5E84241-33B3-45E0-91B8-4D2BBBC05EF0}"/>
    <cellStyle name="Output 3 6 2 3 3 2" xfId="4820" xr:uid="{312343E9-676A-4336-BA8A-42AE1DAEE48D}"/>
    <cellStyle name="Output 3 6 2 3 4" xfId="3639" xr:uid="{4710036C-540F-4F2B-A0D2-5132401746F1}"/>
    <cellStyle name="Output 3 6 2 3 4 2" xfId="5101" xr:uid="{D204EFE6-35E9-414C-AADF-BF18393CA12D}"/>
    <cellStyle name="Output 3 6 2 3 5" xfId="4017" xr:uid="{FB2BB12C-B911-473B-9A31-ADFE3126C8AA}"/>
    <cellStyle name="Output 3 6 2 4" xfId="2652" xr:uid="{EAF11B6E-751B-40AD-8DDD-7354A3E10DD7}"/>
    <cellStyle name="Output 3 6 2 4 2" xfId="4186" xr:uid="{E546CFA6-4C7E-477E-9C3F-CCF0F90A01DA}"/>
    <cellStyle name="Output 3 6 2 5" xfId="3073" xr:uid="{6D516362-85B2-4971-97CB-F6B1EFE9EC33}"/>
    <cellStyle name="Output 3 6 2 5 2" xfId="4607" xr:uid="{699023EC-6F44-4427-9BC1-23A915DB8D37}"/>
    <cellStyle name="Output 3 6 2 6" xfId="3828" xr:uid="{4EB02ED6-9256-4D98-8C1F-D3B22873AFD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3" xfId="3292" xr:uid="{3CD9FE9E-C568-45D5-ACB0-A1FC57A29AB2}"/>
    <cellStyle name="Output 3 6 3 2 3 2" xfId="4826" xr:uid="{2F060DD3-107B-4A80-8414-35980C9C3A6F}"/>
    <cellStyle name="Output 3 6 3 2 4" xfId="3645" xr:uid="{0445312A-B982-45E8-953D-6519228A257F}"/>
    <cellStyle name="Output 3 6 3 2 4 2" xfId="5105" xr:uid="{F0D5B803-4EBF-449E-A3A7-4649C942ED39}"/>
    <cellStyle name="Output 3 6 3 2 5" xfId="4021" xr:uid="{847899F9-E278-497C-BCDB-7D699AACE39C}"/>
    <cellStyle name="Output 3 6 3 3" xfId="2658" xr:uid="{8697D194-2FC0-40E8-B887-2F225DDF696F}"/>
    <cellStyle name="Output 3 6 3 3 2" xfId="4192" xr:uid="{177EB8D8-4017-42DD-BF8B-A8E3CC83ED24}"/>
    <cellStyle name="Output 3 6 3 4" xfId="3079" xr:uid="{1032FF2C-E5EC-4076-9812-552040DF29F1}"/>
    <cellStyle name="Output 3 6 3 4 2" xfId="4613" xr:uid="{4AD77013-194A-42D9-9A6E-38D2E412B676}"/>
    <cellStyle name="Output 3 6 3 5" xfId="3433" xr:uid="{FE84B70A-3EF5-48CA-8003-A34770270C78}"/>
    <cellStyle name="Output 3 6 3 5 2" xfId="4965" xr:uid="{460A20AB-4DA5-4F6F-BC38-1CE19425A512}"/>
    <cellStyle name="Output 3 6 3 6" xfId="3834" xr:uid="{89EDE99C-5DC0-473C-AD7C-FA2BF35DB931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3" xfId="3358" xr:uid="{A6A65163-6B9E-4417-A8AF-3F5293872F39}"/>
    <cellStyle name="Output 3 6 4 2 3 2" xfId="4892" xr:uid="{3B50B50B-3A6D-4032-86FD-DD5A05357727}"/>
    <cellStyle name="Output 3 6 4 2 4" xfId="3711" xr:uid="{3D2B5A71-3CF4-4E0F-814E-A4E378F84B31}"/>
    <cellStyle name="Output 3 6 4 2 4 2" xfId="5147" xr:uid="{66A34DA6-5ABF-47DC-A36B-E76F51DFE9B8}"/>
    <cellStyle name="Output 3 6 4 2 5" xfId="4063" xr:uid="{AEE5FD1D-94A1-4493-88A1-7A86D63A347A}"/>
    <cellStyle name="Output 3 6 4 3" xfId="2724" xr:uid="{751F6CBF-3D06-4533-A418-C545E6E2CD49}"/>
    <cellStyle name="Output 3 6 4 3 2" xfId="4258" xr:uid="{F0DCB0E6-B449-4791-8B47-D9296AB560C5}"/>
    <cellStyle name="Output 3 6 4 4" xfId="3145" xr:uid="{B0A5852D-DCD9-4388-B9DF-7BC9E44904BB}"/>
    <cellStyle name="Output 3 6 4 4 2" xfId="4679" xr:uid="{029A158B-49BB-4F8F-A6BB-9CE783CE96C7}"/>
    <cellStyle name="Output 3 6 4 5" xfId="3498" xr:uid="{AE6EA4FA-33AE-482C-A2DE-42C7F241E5C4}"/>
    <cellStyle name="Output 3 6 4 5 2" xfId="5007" xr:uid="{139C5C03-4568-48BD-AA0C-F3EA1308FA83}"/>
    <cellStyle name="Output 3 6 4 6" xfId="3900" xr:uid="{AD078140-0941-43B9-95DF-05585AC4733B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3" xfId="3427" xr:uid="{C57CAB76-0266-4B49-B6B0-A8A5F5FE5CE0}"/>
    <cellStyle name="Output 3 6 5 2 3 2" xfId="4961" xr:uid="{82B18358-662A-4460-AE61-A8E2E6EB8F91}"/>
    <cellStyle name="Output 3 6 5 2 4" xfId="3780" xr:uid="{30BA41D0-FEE7-4A07-AE19-666A735668B9}"/>
    <cellStyle name="Output 3 6 5 2 4 2" xfId="5193" xr:uid="{9A3D1DFB-9548-41F4-BCFC-16A09C9DA1E7}"/>
    <cellStyle name="Output 3 6 5 2 5" xfId="4109" xr:uid="{9F2170CF-3F91-465A-83BB-609545B99E9F}"/>
    <cellStyle name="Output 3 6 5 3" xfId="2793" xr:uid="{B736C80F-18BB-45EE-A79F-03C9E45D759E}"/>
    <cellStyle name="Output 3 6 5 3 2" xfId="4327" xr:uid="{C8535239-786A-467A-81CB-91FE4F61B447}"/>
    <cellStyle name="Output 3 6 5 4" xfId="3214" xr:uid="{2CF124C7-47D1-41C4-971B-6CC87B3536E3}"/>
    <cellStyle name="Output 3 6 5 4 2" xfId="4748" xr:uid="{89CE3A2B-BBCF-47A9-892B-6F4808709649}"/>
    <cellStyle name="Output 3 6 5 5" xfId="3567" xr:uid="{504571C9-9252-4F94-BAA8-4A311AB682B6}"/>
    <cellStyle name="Output 3 6 5 5 2" xfId="5053" xr:uid="{F5B27317-D574-4D7C-A75D-5AFFEEDFC2ED}"/>
    <cellStyle name="Output 3 6 5 6" xfId="3969" xr:uid="{F29688F9-67E8-4347-8D6C-FDF50607B953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3" xfId="3251" xr:uid="{9BE95921-ED32-4BF3-8DE5-47475FF04C97}"/>
    <cellStyle name="Output 3 6 6 3 2" xfId="4785" xr:uid="{32A6D94C-1FCC-4187-A05E-FB392E128331}"/>
    <cellStyle name="Output 3 6 6 4" xfId="3604" xr:uid="{7E5E9F2D-6A4D-4374-BAD0-F5014A4AE182}"/>
    <cellStyle name="Output 3 6 6 4 2" xfId="5078" xr:uid="{157C543B-A346-4C2A-95F7-44C45CF904E2}"/>
    <cellStyle name="Output 3 6 6 5" xfId="3994" xr:uid="{48B9F52D-D608-4552-8B9C-6D6A59BE0C1E}"/>
    <cellStyle name="Output 3 6 7" xfId="2617" xr:uid="{36D4EB16-EB9B-413B-B21C-AF1749636D28}"/>
    <cellStyle name="Output 3 6 7 2" xfId="4151" xr:uid="{932416C1-6161-4ADF-AFD9-55A8FCF38409}"/>
    <cellStyle name="Output 3 6 8" xfId="3038" xr:uid="{2EE6370B-C721-4B21-A9DB-8C79E87BA08C}"/>
    <cellStyle name="Output 3 6 8 2" xfId="4572" xr:uid="{E18B4247-4CAB-4A4D-8553-A2EB5D6A97DF}"/>
    <cellStyle name="Output 3 6 9" xfId="3793" xr:uid="{F5A2BD70-9C68-4CB3-9D82-7D6DD17A7F51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3" xfId="3324" xr:uid="{A77FC707-76AD-44EB-A6D4-B823E5034FB6}"/>
    <cellStyle name="Output 3 7 2 2 3 2" xfId="4858" xr:uid="{D4CEA099-A690-4B51-8B0B-7F863CA887A6}"/>
    <cellStyle name="Output 3 7 2 2 4" xfId="3677" xr:uid="{F8BD5FA8-30B1-49D3-9454-61189ED8D86A}"/>
    <cellStyle name="Output 3 7 2 2 4 2" xfId="5125" xr:uid="{E27069D6-8330-4768-8380-441C0BF4437A}"/>
    <cellStyle name="Output 3 7 2 2 5" xfId="4041" xr:uid="{6C078237-4075-49BE-B80D-A0FC9EE522DE}"/>
    <cellStyle name="Output 3 7 2 3" xfId="2690" xr:uid="{264EB53E-8C1D-4E30-92F1-B4BE272DAD03}"/>
    <cellStyle name="Output 3 7 2 3 2" xfId="4224" xr:uid="{9CE26CC1-A3E7-4318-B978-9FB4F4C89430}"/>
    <cellStyle name="Output 3 7 2 4" xfId="3111" xr:uid="{4031E338-5D43-45E8-82EF-9B1F021200E2}"/>
    <cellStyle name="Output 3 7 2 4 2" xfId="4645" xr:uid="{E8538E84-203B-478B-887D-09C1AAA7B677}"/>
    <cellStyle name="Output 3 7 2 5" xfId="3464" xr:uid="{F633E5FF-9970-4AAC-AD2A-2A314DB249B8}"/>
    <cellStyle name="Output 3 7 2 5 2" xfId="4985" xr:uid="{334CE2D9-F5CD-4EAB-A649-8D48EDFA9211}"/>
    <cellStyle name="Output 3 7 2 6" xfId="3866" xr:uid="{5D4AE128-C38B-4A3A-BF12-B0D76A8E14E3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3" xfId="3256" xr:uid="{50C3E7CC-A8AF-4BC2-A230-FC8B87EEC695}"/>
    <cellStyle name="Output 3 7 3 3 2" xfId="4790" xr:uid="{0D7C7DFC-D700-40DC-AD3A-9A0C0C379816}"/>
    <cellStyle name="Output 3 7 3 4" xfId="3609" xr:uid="{FE8FAA77-30C8-4D62-8509-49AED3061D0E}"/>
    <cellStyle name="Output 3 7 3 4 2" xfId="5081" xr:uid="{1F036992-ED43-46D2-A262-238E6C28C898}"/>
    <cellStyle name="Output 3 7 3 5" xfId="3997" xr:uid="{4EC67892-9FC9-449D-888B-19AAB80C4259}"/>
    <cellStyle name="Output 3 7 4" xfId="2622" xr:uid="{E630FE6F-1B35-44EA-A417-562364BA7B10}"/>
    <cellStyle name="Output 3 7 4 2" xfId="4156" xr:uid="{14F01439-2D42-41F9-B6EF-54717167DE33}"/>
    <cellStyle name="Output 3 7 5" xfId="3043" xr:uid="{D1497F06-37A2-4AD0-AAEF-974084816B16}"/>
    <cellStyle name="Output 3 7 5 2" xfId="4577" xr:uid="{73C90C31-F580-472E-8976-BC59C5C72C8B}"/>
    <cellStyle name="Output 3 7 6" xfId="3798" xr:uid="{1EED84DB-37B7-468A-B6BB-E1FD5526E1CA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3" xfId="3379" xr:uid="{F5595687-3289-404F-9EF6-1AA87F8984DC}"/>
    <cellStyle name="Output 3 8 2 3 2" xfId="4913" xr:uid="{6FA8F243-A193-43EB-A0CC-034B964C8FA0}"/>
    <cellStyle name="Output 3 8 2 4" xfId="3732" xr:uid="{926BBA61-2803-4F48-8DAC-CAB9A9F694F5}"/>
    <cellStyle name="Output 3 8 2 4 2" xfId="5161" xr:uid="{EA2055C0-DAB6-4B46-8151-3BE52A698081}"/>
    <cellStyle name="Output 3 8 2 5" xfId="4077" xr:uid="{A5E0F79E-D442-4F33-B944-BA926761C282}"/>
    <cellStyle name="Output 3 8 3" xfId="2745" xr:uid="{A6C09106-2F3F-45B2-B72D-34BEDA80B984}"/>
    <cellStyle name="Output 3 8 3 2" xfId="4279" xr:uid="{9BA5D2DD-F045-434A-BDBC-8B9DAF87FB7D}"/>
    <cellStyle name="Output 3 8 4" xfId="3166" xr:uid="{0EEF00AB-65C4-45A9-BACB-257875322E8C}"/>
    <cellStyle name="Output 3 8 4 2" xfId="4700" xr:uid="{D215C797-64E0-47C4-BA64-A55B3B22E8EB}"/>
    <cellStyle name="Output 3 8 5" xfId="3519" xr:uid="{AC1C9CFB-23BF-48C6-8D16-B2309BBE1426}"/>
    <cellStyle name="Output 3 8 5 2" xfId="5021" xr:uid="{B4CEDA03-1BF5-4099-AD8D-F3894CC1BF69}"/>
    <cellStyle name="Output 3 8 6" xfId="3921" xr:uid="{5B480D02-F605-4523-BF29-97630A90BF35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3" xfId="3397" xr:uid="{32612B99-0A96-4806-B0A0-C5C6CC418784}"/>
    <cellStyle name="Output 3 9 2 3 2" xfId="4931" xr:uid="{E60301F3-4182-4D7D-AD93-503DEC051ADC}"/>
    <cellStyle name="Output 3 9 2 4" xfId="3750" xr:uid="{A0E4B46A-9574-4421-95B7-4C48F4021EEE}"/>
    <cellStyle name="Output 3 9 2 4 2" xfId="5173" xr:uid="{686ED845-3922-4E60-B791-7A66EECB69B6}"/>
    <cellStyle name="Output 3 9 2 5" xfId="4089" xr:uid="{611A6A4E-8155-4B19-A220-EAFE0CE1CFD5}"/>
    <cellStyle name="Output 3 9 3" xfId="2763" xr:uid="{7DB03F48-3553-46EE-8AC7-191E7B5DCEC0}"/>
    <cellStyle name="Output 3 9 3 2" xfId="4297" xr:uid="{DF304A93-57FC-4554-AF92-B5D49D8B3C1A}"/>
    <cellStyle name="Output 3 9 4" xfId="3184" xr:uid="{63B03B08-92B7-47C5-8778-17C08D822FC2}"/>
    <cellStyle name="Output 3 9 4 2" xfId="4718" xr:uid="{9466E245-4EE6-4414-8486-E60E59B9A1A9}"/>
    <cellStyle name="Output 3 9 5" xfId="3537" xr:uid="{C2624277-8CF4-43F1-8CBF-47B0A803B52E}"/>
    <cellStyle name="Output 3 9 5 2" xfId="5033" xr:uid="{7E763638-7FF3-403E-B89E-8CBC00FDE760}"/>
    <cellStyle name="Output 3 9 6" xfId="3939" xr:uid="{FDF2BD9F-2099-46BD-A4E0-2EA3B719CC5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3" xfId="3222" xr:uid="{459E74CA-0BBF-45C0-BFCF-2505C1C921D1}"/>
    <cellStyle name="Total 3 10 3 2" xfId="4756" xr:uid="{C6B4413F-1565-45D7-8E19-2EB85669ABE8}"/>
    <cellStyle name="Total 3 10 4" xfId="3575" xr:uid="{D728FE6A-8336-4D7B-9E48-6D4D8D25368E}"/>
    <cellStyle name="Total 3 10 4 2" xfId="5059" xr:uid="{36106251-25F8-4D6B-A13B-6B25220076BE}"/>
    <cellStyle name="Total 3 10 5" xfId="3975" xr:uid="{D011E6E8-9939-4F6B-B296-070E881039DA}"/>
    <cellStyle name="Total 3 11" xfId="2588" xr:uid="{8CC73F5B-39D8-4250-B3AA-1EAF40C267C4}"/>
    <cellStyle name="Total 3 11 2" xfId="4122" xr:uid="{16F1FFB3-5F80-4D3D-BA0B-AFBF57FEDA50}"/>
    <cellStyle name="Total 3 12" xfId="3009" xr:uid="{144140EC-4B3E-48D3-98DD-0C1B463D4B3D}"/>
    <cellStyle name="Total 3 12 2" xfId="4543" xr:uid="{46D69815-94CA-4EE0-8292-DE37DA8A5A7C}"/>
    <cellStyle name="Total 3 13" xfId="3784" xr:uid="{C952678C-3C6B-400A-AF29-1007D45F6F07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3" xfId="3331" xr:uid="{9001724E-F5D4-4A5C-9A27-34868A930FD1}"/>
    <cellStyle name="Total 3 2 2 2 2 3 2" xfId="4865" xr:uid="{8D2AB3DE-FBB4-4886-B6E4-B91E62CD21D5}"/>
    <cellStyle name="Total 3 2 2 2 2 4" xfId="3684" xr:uid="{E682DA2B-FAD3-4718-9DB7-B568FF8BCF62}"/>
    <cellStyle name="Total 3 2 2 2 2 4 2" xfId="5130" xr:uid="{7292E9B7-658D-48CC-BBFF-B5F31FBB3CA3}"/>
    <cellStyle name="Total 3 2 2 2 2 5" xfId="4046" xr:uid="{AEEFA87C-5376-4012-8F9D-107A4BBBA921}"/>
    <cellStyle name="Total 3 2 2 2 3" xfId="2697" xr:uid="{BD16E802-2A27-42D7-BACB-839E40F69E8E}"/>
    <cellStyle name="Total 3 2 2 2 3 2" xfId="4231" xr:uid="{3467DAFE-6372-4655-9054-A5616BEBC44D}"/>
    <cellStyle name="Total 3 2 2 2 4" xfId="3118" xr:uid="{9CFD03A8-7A76-4764-AFDE-969CF3172241}"/>
    <cellStyle name="Total 3 2 2 2 4 2" xfId="4652" xr:uid="{757EF66E-2C50-48C9-B43F-8538F13B494D}"/>
    <cellStyle name="Total 3 2 2 2 5" xfId="3471" xr:uid="{27453E40-C607-41D7-9558-60AA32FF90BE}"/>
    <cellStyle name="Total 3 2 2 2 5 2" xfId="4990" xr:uid="{83D3BF39-9BE3-4149-B11D-BD30A7972DE3}"/>
    <cellStyle name="Total 3 2 2 2 6" xfId="3873" xr:uid="{634033D3-6372-4D28-828B-75433BA9202E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3" xfId="3263" xr:uid="{9BAB2775-3BCF-4563-BB42-7CBA7D901B54}"/>
    <cellStyle name="Total 3 2 2 3 3 2" xfId="4797" xr:uid="{09D368DD-17C6-4830-AD63-9964D2C912E7}"/>
    <cellStyle name="Total 3 2 2 3 4" xfId="3616" xr:uid="{00E83EB9-2879-46FE-924E-27DA5F78E87C}"/>
    <cellStyle name="Total 3 2 2 3 4 2" xfId="5086" xr:uid="{E6D03C15-A4B4-40D5-8630-A77283CB291F}"/>
    <cellStyle name="Total 3 2 2 3 5" xfId="4002" xr:uid="{0086577D-2306-4507-9ABA-1EE6D300ABE2}"/>
    <cellStyle name="Total 3 2 2 4" xfId="2629" xr:uid="{CF4157FC-C650-4928-8682-2B7EDB8CEC92}"/>
    <cellStyle name="Total 3 2 2 4 2" xfId="4163" xr:uid="{9688A2CC-0A1D-4024-8BC5-EDAD495B3F42}"/>
    <cellStyle name="Total 3 2 2 5" xfId="3050" xr:uid="{2E218977-F12C-4A3F-B287-A1E6F33784DC}"/>
    <cellStyle name="Total 3 2 2 5 2" xfId="4584" xr:uid="{B05743D1-0494-4B32-85B2-A7130E2768D9}"/>
    <cellStyle name="Total 3 2 2 6" xfId="3805" xr:uid="{813066BD-37E0-4329-80BB-22B841885035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3" xfId="3302" xr:uid="{AFC1342D-C13E-4BC7-BEDE-1CA77C818EF1}"/>
    <cellStyle name="Total 3 2 3 2 3 2" xfId="4836" xr:uid="{D245437B-B3A1-4B4A-B7DB-64AB25C99F5E}"/>
    <cellStyle name="Total 3 2 3 2 4" xfId="3655" xr:uid="{227E958B-176E-42C1-9474-468A33E75151}"/>
    <cellStyle name="Total 3 2 3 2 4 2" xfId="5111" xr:uid="{7806866F-578D-41DE-8458-55C9380263E0}"/>
    <cellStyle name="Total 3 2 3 2 5" xfId="4027" xr:uid="{536140E1-C47E-4B3F-88DD-754BA32F3BC9}"/>
    <cellStyle name="Total 3 2 3 3" xfId="2668" xr:uid="{44CE1F06-F1C2-4C03-9A90-C8074A3D7A6C}"/>
    <cellStyle name="Total 3 2 3 3 2" xfId="4202" xr:uid="{EDF03CE9-2A0A-4A6F-A911-8A6C98C3ECFA}"/>
    <cellStyle name="Total 3 2 3 4" xfId="3089" xr:uid="{54633DF6-2801-48FF-9441-1556F37ECAB3}"/>
    <cellStyle name="Total 3 2 3 4 2" xfId="4623" xr:uid="{3EBCB18C-F20C-424B-9707-EA4453FA35FC}"/>
    <cellStyle name="Total 3 2 3 5" xfId="3442" xr:uid="{647BB0BA-861D-42AD-A77F-C0268D525F0C}"/>
    <cellStyle name="Total 3 2 3 5 2" xfId="4971" xr:uid="{BE9DFC1C-04FA-44C0-B877-C8D32A8F31AC}"/>
    <cellStyle name="Total 3 2 3 6" xfId="3844" xr:uid="{297037DD-471D-401B-87CB-CEDD0C9AF137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3" xfId="3373" xr:uid="{0F05393C-2CFA-4AF7-AD01-76300D842498}"/>
    <cellStyle name="Total 3 2 4 2 3 2" xfId="4907" xr:uid="{B41E9657-ABBE-4D52-A858-FC48937780DA}"/>
    <cellStyle name="Total 3 2 4 2 4" xfId="3726" xr:uid="{3F533BB5-6398-4764-B4D0-6E09621BC991}"/>
    <cellStyle name="Total 3 2 4 2 4 2" xfId="5159" xr:uid="{2197D47A-9A9E-4E74-AC7C-1ED02009F28E}"/>
    <cellStyle name="Total 3 2 4 2 5" xfId="4075" xr:uid="{85D43141-EAA8-4E66-BBDE-48660071D719}"/>
    <cellStyle name="Total 3 2 4 3" xfId="2739" xr:uid="{FF5B9B61-6659-4868-A73B-0711A99984C4}"/>
    <cellStyle name="Total 3 2 4 3 2" xfId="4273" xr:uid="{C2DBDA09-43A8-42F8-813E-C50D57704211}"/>
    <cellStyle name="Total 3 2 4 4" xfId="3160" xr:uid="{1ADE73B2-AF16-4707-9F05-11DE464D8C51}"/>
    <cellStyle name="Total 3 2 4 4 2" xfId="4694" xr:uid="{30763A1E-FD6D-485C-82CD-24907A8D7A79}"/>
    <cellStyle name="Total 3 2 4 5" xfId="3513" xr:uid="{A6CFE4CF-1B31-401D-8304-95E771696A8B}"/>
    <cellStyle name="Total 3 2 4 5 2" xfId="5019" xr:uid="{282012B2-C459-4FC2-B14A-A5192AF493C2}"/>
    <cellStyle name="Total 3 2 4 6" xfId="3915" xr:uid="{2B535E87-4F7F-47A0-B8FC-BAFE0DA07411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3" xfId="3404" xr:uid="{3F788485-B1AF-4ECA-BF48-BE67C618849B}"/>
    <cellStyle name="Total 3 2 5 2 3 2" xfId="4938" xr:uid="{DC8E4F95-2426-49D8-BBE2-2B5B6A4CB265}"/>
    <cellStyle name="Total 3 2 5 2 4" xfId="3757" xr:uid="{0A8AD6E0-AE2D-4C14-ACDC-F9F1EB51E4AB}"/>
    <cellStyle name="Total 3 2 5 2 4 2" xfId="5178" xr:uid="{CBAF1635-A95C-451B-8406-CB88FB73FDB6}"/>
    <cellStyle name="Total 3 2 5 2 5" xfId="4094" xr:uid="{F73328B4-D8FB-40BB-85EA-CD031A3F65EF}"/>
    <cellStyle name="Total 3 2 5 3" xfId="2770" xr:uid="{2D02E3E2-7D4F-4817-9F7A-F4F5DD6D92E2}"/>
    <cellStyle name="Total 3 2 5 3 2" xfId="4304" xr:uid="{F626D948-FF59-49F8-8173-12A4BA6D1096}"/>
    <cellStyle name="Total 3 2 5 4" xfId="3191" xr:uid="{47AAC6A6-977C-4D97-93FF-E645C00B97F1}"/>
    <cellStyle name="Total 3 2 5 4 2" xfId="4725" xr:uid="{3A1CA2F8-EDE4-40D0-A547-CD5990B2FD45}"/>
    <cellStyle name="Total 3 2 5 5" xfId="3544" xr:uid="{DBA8EAF4-5C80-44FB-955E-663A3710CD41}"/>
    <cellStyle name="Total 3 2 5 5 2" xfId="5038" xr:uid="{564851B4-C76F-4625-9AE4-B9FBDF8152A0}"/>
    <cellStyle name="Total 3 2 5 6" xfId="3946" xr:uid="{60637DF4-E372-46FF-9FA9-AA7FD9E12104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3" xfId="3228" xr:uid="{C862E7D1-2D9E-4C8C-84F4-2F9EF4737D15}"/>
    <cellStyle name="Total 3 2 6 3 2" xfId="4762" xr:uid="{3A6F10E0-3312-4A13-B077-13D1B48A82A6}"/>
    <cellStyle name="Total 3 2 6 4" xfId="3581" xr:uid="{8CBE58FA-7986-442A-A965-7012549B5EA1}"/>
    <cellStyle name="Total 3 2 6 4 2" xfId="5063" xr:uid="{56A5D0B5-3335-4F78-825F-6E01FD92900B}"/>
    <cellStyle name="Total 3 2 6 5" xfId="3979" xr:uid="{81C9977C-0973-4117-9877-D2913329252A}"/>
    <cellStyle name="Total 3 2 7" xfId="2594" xr:uid="{7D6EAF89-D7D8-450A-B498-BF5D6C5350FD}"/>
    <cellStyle name="Total 3 2 7 2" xfId="4128" xr:uid="{C614DD2E-C143-417A-A823-FD4030FF3571}"/>
    <cellStyle name="Total 3 2 8" xfId="3015" xr:uid="{5F0201CC-B38D-4A5D-8F58-B6C8763D75F5}"/>
    <cellStyle name="Total 3 2 8 2" xfId="4549" xr:uid="{0604B9A3-56CB-425A-8371-7F274C9CD5BB}"/>
    <cellStyle name="Total 3 2 9" xfId="3786" xr:uid="{B7168D55-B401-4BF2-A2C8-8A02EB32765E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3" xfId="3337" xr:uid="{259B717D-4F76-42DA-8EB0-404279756FB2}"/>
    <cellStyle name="Total 3 3 2 2 2 3 2" xfId="4871" xr:uid="{F326DEE3-BE9B-4BA1-A4DC-024447CA4D2A}"/>
    <cellStyle name="Total 3 3 2 2 2 4" xfId="3690" xr:uid="{02EDE0AD-9AA5-4398-8BAB-1C75719A9C29}"/>
    <cellStyle name="Total 3 3 2 2 2 4 2" xfId="5134" xr:uid="{74A0BBC3-CAC0-4D05-A286-884BAF57F5CF}"/>
    <cellStyle name="Total 3 3 2 2 2 5" xfId="4050" xr:uid="{C534F784-8785-458F-B65F-307020DD8BE5}"/>
    <cellStyle name="Total 3 3 2 2 3" xfId="2703" xr:uid="{66239868-66D9-41C1-9FE0-57EAF5D8E703}"/>
    <cellStyle name="Total 3 3 2 2 3 2" xfId="4237" xr:uid="{7F2A125F-58A5-4C98-A1C0-BD4CF3C4E499}"/>
    <cellStyle name="Total 3 3 2 2 4" xfId="3124" xr:uid="{1EA5B593-F159-4D2C-87DA-9D237CD923E9}"/>
    <cellStyle name="Total 3 3 2 2 4 2" xfId="4658" xr:uid="{9079D20A-DACC-4B66-83BC-E8B3AB85EEE2}"/>
    <cellStyle name="Total 3 3 2 2 5" xfId="3477" xr:uid="{92511285-142C-4F83-B770-69FA54717AEC}"/>
    <cellStyle name="Total 3 3 2 2 5 2" xfId="4994" xr:uid="{0C7CEFC3-DBE8-4877-8DCB-13B40758C28C}"/>
    <cellStyle name="Total 3 3 2 2 6" xfId="3879" xr:uid="{DDA34BE0-5CBA-4C68-A17B-220D909E2E94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3" xfId="3269" xr:uid="{6BA60D8A-2E64-4415-B5F8-8C67EA30E442}"/>
    <cellStyle name="Total 3 3 2 3 3 2" xfId="4803" xr:uid="{07FA49E0-F7B3-4868-A6EA-3AE7EB33C892}"/>
    <cellStyle name="Total 3 3 2 3 4" xfId="3622" xr:uid="{70DE6E29-AB22-49FE-B1D3-A3F4E00795B3}"/>
    <cellStyle name="Total 3 3 2 3 4 2" xfId="5090" xr:uid="{DDD578CE-084B-4B67-BE35-08ACB2229D5A}"/>
    <cellStyle name="Total 3 3 2 3 5" xfId="4006" xr:uid="{3C6CDEFF-A354-490F-A787-56B7199D0950}"/>
    <cellStyle name="Total 3 3 2 4" xfId="2635" xr:uid="{7A250276-851E-4E56-B064-2FA62E6B30AE}"/>
    <cellStyle name="Total 3 3 2 4 2" xfId="4169" xr:uid="{A0E7E555-0CD9-4584-916F-103043B7E4EF}"/>
    <cellStyle name="Total 3 3 2 5" xfId="3056" xr:uid="{3A858F31-6133-4F1F-B1DB-7F59BBC56E4B}"/>
    <cellStyle name="Total 3 3 2 5 2" xfId="4590" xr:uid="{BBEDF6CD-A007-44DF-8E72-3C0E9F1D4E4B}"/>
    <cellStyle name="Total 3 3 2 6" xfId="3811" xr:uid="{E5A0B547-F16A-4B86-8CB1-16D3C815C71E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3" xfId="3308" xr:uid="{57574729-CDEF-4E94-8811-F2CDA9D616A5}"/>
    <cellStyle name="Total 3 3 3 2 3 2" xfId="4842" xr:uid="{18CDB9DB-8438-402F-BDCC-443D7953DDE1}"/>
    <cellStyle name="Total 3 3 3 2 4" xfId="3661" xr:uid="{F410E9D3-DE67-4DE3-B66E-BED7D52E33D2}"/>
    <cellStyle name="Total 3 3 3 2 4 2" xfId="5115" xr:uid="{E2C86391-60A0-403F-86C6-EF53EEBF3721}"/>
    <cellStyle name="Total 3 3 3 2 5" xfId="4031" xr:uid="{4D1AC856-E588-4267-82D4-5EDA8DFFC211}"/>
    <cellStyle name="Total 3 3 3 3" xfId="2674" xr:uid="{14BCC25A-3244-4A05-82C5-08445E4965B4}"/>
    <cellStyle name="Total 3 3 3 3 2" xfId="4208" xr:uid="{5A036EE7-3E60-4B5C-9E48-E2D38207AC09}"/>
    <cellStyle name="Total 3 3 3 4" xfId="3095" xr:uid="{957BC078-D3B1-4557-A154-4694F4679C6C}"/>
    <cellStyle name="Total 3 3 3 4 2" xfId="4629" xr:uid="{9D5CB5C8-10D5-442D-86BC-D26261E40F80}"/>
    <cellStyle name="Total 3 3 3 5" xfId="3448" xr:uid="{8755FF95-C3E5-41F3-9327-5C063EC19EB0}"/>
    <cellStyle name="Total 3 3 3 5 2" xfId="4975" xr:uid="{2C2A56C8-D467-48C8-8974-E50571099112}"/>
    <cellStyle name="Total 3 3 3 6" xfId="3850" xr:uid="{897B73F1-8DE8-4645-81AC-C615AAC5DCBF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3" xfId="3371" xr:uid="{D37BB342-6304-4910-B3D7-303774048323}"/>
    <cellStyle name="Total 3 3 4 2 3 2" xfId="4905" xr:uid="{B35D140F-3960-457A-9AE9-60047C01CC62}"/>
    <cellStyle name="Total 3 3 4 2 4" xfId="3724" xr:uid="{E9B90D2C-2AC1-46A9-9529-0AFCDEC451B7}"/>
    <cellStyle name="Total 3 3 4 2 4 2" xfId="5157" xr:uid="{8A0AE4D2-00FA-4446-95EE-33E8BA840603}"/>
    <cellStyle name="Total 3 3 4 2 5" xfId="4073" xr:uid="{BF85D590-1870-4EB1-A339-48E80312DC76}"/>
    <cellStyle name="Total 3 3 4 3" xfId="2737" xr:uid="{F10DF53C-8A59-406E-BFE6-6D4937BA4AE8}"/>
    <cellStyle name="Total 3 3 4 3 2" xfId="4271" xr:uid="{528A4EFE-DAA6-4570-9C2B-EFCA23AF23E8}"/>
    <cellStyle name="Total 3 3 4 4" xfId="3158" xr:uid="{96912F6C-A920-44A9-9D36-C6BB5EC138F7}"/>
    <cellStyle name="Total 3 3 4 4 2" xfId="4692" xr:uid="{B22B6CFD-98E2-4CDD-8EA1-A2DB7B4912E7}"/>
    <cellStyle name="Total 3 3 4 5" xfId="3511" xr:uid="{3E5523BB-0B3D-40C4-9ECC-594FD6C04ECC}"/>
    <cellStyle name="Total 3 3 4 5 2" xfId="5017" xr:uid="{AF402717-1664-46BE-9505-2E1D21B10F22}"/>
    <cellStyle name="Total 3 3 4 6" xfId="3913" xr:uid="{EC4DE065-3896-4A6D-B12F-AF10A60B3B39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3" xfId="3410" xr:uid="{6C9EA931-814C-4ECA-836A-46218756BF31}"/>
    <cellStyle name="Total 3 3 5 2 3 2" xfId="4944" xr:uid="{CEAEB912-9F25-4957-8BBB-5EE4E9A4B0D0}"/>
    <cellStyle name="Total 3 3 5 2 4" xfId="3763" xr:uid="{E6CB5425-23A7-4B0F-945E-840BC54A1BFC}"/>
    <cellStyle name="Total 3 3 5 2 4 2" xfId="5182" xr:uid="{5387A4CA-6308-4E52-B3ED-ADE5F38DCF0F}"/>
    <cellStyle name="Total 3 3 5 2 5" xfId="4098" xr:uid="{0295DC80-757E-4A84-B19F-6A8272DE14AA}"/>
    <cellStyle name="Total 3 3 5 3" xfId="2776" xr:uid="{7570CDD7-CF93-444E-A325-42A26CD5F137}"/>
    <cellStyle name="Total 3 3 5 3 2" xfId="4310" xr:uid="{36C111DC-0B97-40C8-BB23-CDC1E9CC1BF5}"/>
    <cellStyle name="Total 3 3 5 4" xfId="3197" xr:uid="{356A2910-811C-4D5A-8FAA-EE4C94CFA2CD}"/>
    <cellStyle name="Total 3 3 5 4 2" xfId="4731" xr:uid="{E28AE84C-A040-4883-B625-A066672F133B}"/>
    <cellStyle name="Total 3 3 5 5" xfId="3550" xr:uid="{4105C355-17CA-4EF0-A92B-FC11A85134DD}"/>
    <cellStyle name="Total 3 3 5 5 2" xfId="5042" xr:uid="{5C243BC1-0313-4726-AF8B-46FC17A38D4F}"/>
    <cellStyle name="Total 3 3 5 6" xfId="3952" xr:uid="{F32E5258-DABE-4C37-9785-B633966095ED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3" xfId="3234" xr:uid="{92DD7D00-7F01-44A4-9618-0BE71523C07F}"/>
    <cellStyle name="Total 3 3 6 3 2" xfId="4768" xr:uid="{003BBF5E-EE99-4C04-AC42-6066867EC633}"/>
    <cellStyle name="Total 3 3 6 4" xfId="3587" xr:uid="{3C16A351-68CF-42E9-98DE-B2CCCEF595B4}"/>
    <cellStyle name="Total 3 3 6 4 2" xfId="5067" xr:uid="{4A73B352-087B-466E-B47E-82CD223AD401}"/>
    <cellStyle name="Total 3 3 6 5" xfId="3983" xr:uid="{B736FEBE-B74C-436E-9F07-6517A8B88B3B}"/>
    <cellStyle name="Total 3 3 7" xfId="2600" xr:uid="{5F6E3236-7F2B-47A2-9D21-EF4CB58EF247}"/>
    <cellStyle name="Total 3 3 7 2" xfId="4134" xr:uid="{7352D3E6-FEB2-4F2B-A42E-7D234A133797}"/>
    <cellStyle name="Total 3 3 8" xfId="3021" xr:uid="{91DCA9DD-ADCE-47C8-8562-C40DE2303D6E}"/>
    <cellStyle name="Total 3 3 8 2" xfId="4555" xr:uid="{C8C61328-E331-4EE4-83A3-4313544F1F02}"/>
    <cellStyle name="Total 3 3 9" xfId="3788" xr:uid="{9E1BF1B4-5C71-483F-B873-B2E1BA78C02D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3" xfId="3343" xr:uid="{26E9CD82-3EEB-4C5D-90A4-CBCA2852A99E}"/>
    <cellStyle name="Total 3 4 2 2 2 3 2" xfId="4877" xr:uid="{FE711AF0-55AF-4763-A7D4-AA7E53BAF730}"/>
    <cellStyle name="Total 3 4 2 2 2 4" xfId="3696" xr:uid="{CFB78BA5-A18B-44B8-BF06-46C3CB57795E}"/>
    <cellStyle name="Total 3 4 2 2 2 4 2" xfId="5138" xr:uid="{3A2244E7-8E45-4770-B569-7E13FD2FA15C}"/>
    <cellStyle name="Total 3 4 2 2 2 5" xfId="4054" xr:uid="{2A67732B-EC82-4618-A470-92BA4EDE43D4}"/>
    <cellStyle name="Total 3 4 2 2 3" xfId="2709" xr:uid="{18FC4DA3-1372-47F6-9227-92FACC3983CF}"/>
    <cellStyle name="Total 3 4 2 2 3 2" xfId="4243" xr:uid="{317AA955-12B3-422A-91EC-01F463902970}"/>
    <cellStyle name="Total 3 4 2 2 4" xfId="3130" xr:uid="{379B8E92-0E97-4843-AFA3-7AE4C904CD5F}"/>
    <cellStyle name="Total 3 4 2 2 4 2" xfId="4664" xr:uid="{FE5DE3C6-E20A-46A2-A0FE-4C85B2501D85}"/>
    <cellStyle name="Total 3 4 2 2 5" xfId="3483" xr:uid="{E40A8D3E-50A8-4A4D-AF26-560688B54E13}"/>
    <cellStyle name="Total 3 4 2 2 5 2" xfId="4998" xr:uid="{A7DA89E1-9DFA-4B4A-8A4A-611EE72A5CB4}"/>
    <cellStyle name="Total 3 4 2 2 6" xfId="3885" xr:uid="{B476A7A3-394A-41D8-8896-67C165B8C8DC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3" xfId="3275" xr:uid="{00FB2CA0-8A38-432C-B413-C4061E46DEAD}"/>
    <cellStyle name="Total 3 4 2 3 3 2" xfId="4809" xr:uid="{CE70C580-7329-41AC-96C9-CCD536CBC53C}"/>
    <cellStyle name="Total 3 4 2 3 4" xfId="3628" xr:uid="{01E79324-7788-435C-A9DE-EE0FC5ADEF75}"/>
    <cellStyle name="Total 3 4 2 3 4 2" xfId="5094" xr:uid="{63A3E2F7-0E0D-48CF-A542-5DFB9B208B05}"/>
    <cellStyle name="Total 3 4 2 3 5" xfId="4010" xr:uid="{6B2565C4-310F-4508-B1BB-2BD95160A60C}"/>
    <cellStyle name="Total 3 4 2 4" xfId="2641" xr:uid="{C2D0DDEF-0F04-436D-A115-DF04AE0E4BF1}"/>
    <cellStyle name="Total 3 4 2 4 2" xfId="4175" xr:uid="{E49C6896-9708-43C9-99B1-345D74312200}"/>
    <cellStyle name="Total 3 4 2 5" xfId="3062" xr:uid="{F14EBE64-C691-4054-8360-67C900714EB7}"/>
    <cellStyle name="Total 3 4 2 5 2" xfId="4596" xr:uid="{06B9E690-D451-4C08-980A-AA5CCFBF0933}"/>
    <cellStyle name="Total 3 4 2 6" xfId="3817" xr:uid="{DAE2D66B-ED68-4EEE-A5FB-ED86A59CEC31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3" xfId="3314" xr:uid="{E156A19C-23C5-4045-88E4-95C81C68AA63}"/>
    <cellStyle name="Total 3 4 3 2 3 2" xfId="4848" xr:uid="{65638C41-7095-41C2-B81C-EF51D3252DAD}"/>
    <cellStyle name="Total 3 4 3 2 4" xfId="3667" xr:uid="{39527932-F6D0-4C06-B286-D2263F1FB9BB}"/>
    <cellStyle name="Total 3 4 3 2 4 2" xfId="5119" xr:uid="{FF759038-CB43-4008-87DB-C5ED23103FB3}"/>
    <cellStyle name="Total 3 4 3 2 5" xfId="4035" xr:uid="{F64B30AC-09DC-46B7-AC8A-EDBD61B2D11C}"/>
    <cellStyle name="Total 3 4 3 3" xfId="2680" xr:uid="{43F9728B-A2F2-4D85-A096-70991B042BEF}"/>
    <cellStyle name="Total 3 4 3 3 2" xfId="4214" xr:uid="{37BA107C-EF3A-4D67-BE03-32ADDE74276B}"/>
    <cellStyle name="Total 3 4 3 4" xfId="3101" xr:uid="{B295F0F3-77A2-496E-A9DE-E4867ED825CE}"/>
    <cellStyle name="Total 3 4 3 4 2" xfId="4635" xr:uid="{9771A28A-14E5-48B2-A1F5-AD41B52F26D9}"/>
    <cellStyle name="Total 3 4 3 5" xfId="3454" xr:uid="{26B8DE91-2A50-4BD4-89CD-1E1C825D6851}"/>
    <cellStyle name="Total 3 4 3 5 2" xfId="4979" xr:uid="{43E1C579-14CF-497F-93F7-F2E407F962FE}"/>
    <cellStyle name="Total 3 4 3 6" xfId="3856" xr:uid="{ECC72971-C593-46E4-9B8E-F316B7F47AEB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3" xfId="3364" xr:uid="{9B9EBC4C-6EB7-4EB6-8BA5-1B2867F53CB9}"/>
    <cellStyle name="Total 3 4 4 2 3 2" xfId="4898" xr:uid="{1F345A0F-78E0-4B3C-8A15-C19826F3D7EA}"/>
    <cellStyle name="Total 3 4 4 2 4" xfId="3717" xr:uid="{4716049C-3097-4A2A-A4D1-052606AE7895}"/>
    <cellStyle name="Total 3 4 4 2 4 2" xfId="5151" xr:uid="{82F971B2-AC69-40CE-89AA-5083397B864E}"/>
    <cellStyle name="Total 3 4 4 2 5" xfId="4067" xr:uid="{3CED8568-05AC-4EA9-AF02-88EE93F9301D}"/>
    <cellStyle name="Total 3 4 4 3" xfId="2730" xr:uid="{BB5385CC-2653-4972-996A-7B543165CAA9}"/>
    <cellStyle name="Total 3 4 4 3 2" xfId="4264" xr:uid="{5F71F3EC-E127-4AD6-A677-B8E701C8236F}"/>
    <cellStyle name="Total 3 4 4 4" xfId="3151" xr:uid="{81C5D4CD-D8A6-4604-ACAB-D4963EB978EB}"/>
    <cellStyle name="Total 3 4 4 4 2" xfId="4685" xr:uid="{9D14EE86-D423-4B5D-A2A0-4FEA6F63EAC5}"/>
    <cellStyle name="Total 3 4 4 5" xfId="3504" xr:uid="{693CDD83-6B43-4CAF-B4E3-597EA090D6C3}"/>
    <cellStyle name="Total 3 4 4 5 2" xfId="5011" xr:uid="{FAD232C0-B415-4B53-9C18-165A010496A3}"/>
    <cellStyle name="Total 3 4 4 6" xfId="3906" xr:uid="{40CD6AFD-48C1-4E9D-BBBB-1BB929FA2BD2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3" xfId="3416" xr:uid="{CD9FD707-F1A4-442B-A793-ADD16BDB8F90}"/>
    <cellStyle name="Total 3 4 5 2 3 2" xfId="4950" xr:uid="{FA7D5927-AF84-48C7-83E2-D85A3C2AD5FC}"/>
    <cellStyle name="Total 3 4 5 2 4" xfId="3769" xr:uid="{9C150598-ED75-4AC9-9863-CB135B294E61}"/>
    <cellStyle name="Total 3 4 5 2 4 2" xfId="5186" xr:uid="{7BD3D807-B2D4-4BDB-AA51-A3D205BE0A39}"/>
    <cellStyle name="Total 3 4 5 2 5" xfId="4102" xr:uid="{21143489-7E68-42F8-987C-BB3663C28906}"/>
    <cellStyle name="Total 3 4 5 3" xfId="2782" xr:uid="{FE550140-2E67-4C4D-BD24-0C5D19633994}"/>
    <cellStyle name="Total 3 4 5 3 2" xfId="4316" xr:uid="{5049B866-895C-4E5D-8EDE-9C9D4484DD4E}"/>
    <cellStyle name="Total 3 4 5 4" xfId="3203" xr:uid="{AB0B4540-5535-4D71-81C1-0B5CF1E41740}"/>
    <cellStyle name="Total 3 4 5 4 2" xfId="4737" xr:uid="{E41B685C-041E-445E-BEF9-D25CBE45DB47}"/>
    <cellStyle name="Total 3 4 5 5" xfId="3556" xr:uid="{F983C02D-3151-4F1A-AC94-3A7949E48EFF}"/>
    <cellStyle name="Total 3 4 5 5 2" xfId="5046" xr:uid="{B5EB6621-7696-4063-957F-A8C8746D8156}"/>
    <cellStyle name="Total 3 4 5 6" xfId="3958" xr:uid="{CB688EB0-2B27-4CE1-8A57-110420ED80E7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3" xfId="3240" xr:uid="{ED4BAEDF-3758-41EE-826C-1981F69B174D}"/>
    <cellStyle name="Total 3 4 6 3 2" xfId="4774" xr:uid="{B7A19E82-3D2F-4FF1-A1F3-8DF4A6A1A620}"/>
    <cellStyle name="Total 3 4 6 4" xfId="3593" xr:uid="{07D59869-745D-4F77-8692-9B72085381D1}"/>
    <cellStyle name="Total 3 4 6 4 2" xfId="5071" xr:uid="{F4C969B1-51EE-45F5-B0BD-47E732D0B4D1}"/>
    <cellStyle name="Total 3 4 6 5" xfId="3987" xr:uid="{873E6B12-8E4F-4C67-A985-453ED873BD87}"/>
    <cellStyle name="Total 3 4 7" xfId="2606" xr:uid="{E24FB403-07D0-466E-81FB-2EAAE6C0189E}"/>
    <cellStyle name="Total 3 4 7 2" xfId="4140" xr:uid="{153946B5-7C76-44DD-B9F4-93B29E060680}"/>
    <cellStyle name="Total 3 4 8" xfId="3027" xr:uid="{5A2CAEFC-5B8D-46C8-89F4-9FC847EDDD93}"/>
    <cellStyle name="Total 3 4 8 2" xfId="4561" xr:uid="{B5E08A9D-A694-4E16-8674-CC34F22374ED}"/>
    <cellStyle name="Total 3 4 9" xfId="3790" xr:uid="{27A89340-F4E1-4D9C-AF15-6C1389CF692A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3" xfId="3349" xr:uid="{521EA8F4-8D38-4B37-8BE1-64C785067D8F}"/>
    <cellStyle name="Total 3 5 2 2 2 3 2" xfId="4883" xr:uid="{16CF3D1F-B5BA-4F87-9159-BD53C1925319}"/>
    <cellStyle name="Total 3 5 2 2 2 4" xfId="3702" xr:uid="{16ED8CAE-DA05-4B06-AEDB-F55603CF0AC5}"/>
    <cellStyle name="Total 3 5 2 2 2 4 2" xfId="5142" xr:uid="{6A74649B-C49A-45B8-940E-A4EC061832DF}"/>
    <cellStyle name="Total 3 5 2 2 2 5" xfId="4058" xr:uid="{5367EA13-2319-45C9-A721-5F7D35E96449}"/>
    <cellStyle name="Total 3 5 2 2 3" xfId="2715" xr:uid="{C2429F06-F7BA-4A28-BBE9-D0459EA682C5}"/>
    <cellStyle name="Total 3 5 2 2 3 2" xfId="4249" xr:uid="{BE576EBB-041D-4712-854F-CC44444BC0E1}"/>
    <cellStyle name="Total 3 5 2 2 4" xfId="3136" xr:uid="{32BA08FF-2E75-4FAE-A269-E743CD6CD8D1}"/>
    <cellStyle name="Total 3 5 2 2 4 2" xfId="4670" xr:uid="{5181E114-2517-4C44-BF87-2F9EB56E0153}"/>
    <cellStyle name="Total 3 5 2 2 5" xfId="3489" xr:uid="{0092781C-93CC-4702-8415-CF57980AA981}"/>
    <cellStyle name="Total 3 5 2 2 5 2" xfId="5002" xr:uid="{55082A55-0BDD-4C1E-9D89-9C9804CB4294}"/>
    <cellStyle name="Total 3 5 2 2 6" xfId="3891" xr:uid="{250F46D7-B65F-4411-9479-036247219701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3" xfId="3281" xr:uid="{49C93645-FA80-4ECC-B99E-839E26B09639}"/>
    <cellStyle name="Total 3 5 2 3 3 2" xfId="4815" xr:uid="{847BCCC9-587E-47AB-8EE2-192D3EE8CB36}"/>
    <cellStyle name="Total 3 5 2 3 4" xfId="3634" xr:uid="{BED88C3D-1B5B-4407-BBA7-7A0E9A83F13B}"/>
    <cellStyle name="Total 3 5 2 3 4 2" xfId="5098" xr:uid="{1424D368-534C-497B-B00B-6347C8200227}"/>
    <cellStyle name="Total 3 5 2 3 5" xfId="4014" xr:uid="{DEA2861A-F608-44DA-AAA0-D520FA3B30E6}"/>
    <cellStyle name="Total 3 5 2 4" xfId="2647" xr:uid="{EA2EF3F4-EC34-43EC-B352-28EEB8F45A08}"/>
    <cellStyle name="Total 3 5 2 4 2" xfId="4181" xr:uid="{DA47687A-C6D3-465C-B107-04647B7D8590}"/>
    <cellStyle name="Total 3 5 2 5" xfId="3068" xr:uid="{18FAD87D-A64E-4609-94B2-7021D1CD8999}"/>
    <cellStyle name="Total 3 5 2 5 2" xfId="4602" xr:uid="{7D793D28-F883-4E91-AA6F-ACC70D50382C}"/>
    <cellStyle name="Total 3 5 2 6" xfId="3823" xr:uid="{F5FF5CE9-851B-4CC3-8543-88A73D3D9D6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3" xfId="3320" xr:uid="{37168957-2BF2-439E-9E37-803A98BDDA4F}"/>
    <cellStyle name="Total 3 5 3 2 3 2" xfId="4854" xr:uid="{DA8BFABF-7BE6-4A79-864A-D0E17DB2834B}"/>
    <cellStyle name="Total 3 5 3 2 4" xfId="3673" xr:uid="{CAC934B5-8726-4BF8-9182-EB70CC1F71B3}"/>
    <cellStyle name="Total 3 5 3 2 4 2" xfId="5123" xr:uid="{3DA0BCD0-5C1F-46A6-8B7B-04FA4E8E7060}"/>
    <cellStyle name="Total 3 5 3 2 5" xfId="4039" xr:uid="{0D7B2CAF-E424-48F8-98C5-3801C122DCD3}"/>
    <cellStyle name="Total 3 5 3 3" xfId="2686" xr:uid="{A869B1F8-BB86-4182-AC00-B555012B291A}"/>
    <cellStyle name="Total 3 5 3 3 2" xfId="4220" xr:uid="{6398E9CE-21C4-49D0-802B-F21708E19CA2}"/>
    <cellStyle name="Total 3 5 3 4" xfId="3107" xr:uid="{34891390-1EC3-4495-8178-B9D7DA4E01B3}"/>
    <cellStyle name="Total 3 5 3 4 2" xfId="4641" xr:uid="{58FF3ACF-EEC3-49A0-BB82-809C06A96BFB}"/>
    <cellStyle name="Total 3 5 3 5" xfId="3460" xr:uid="{3ABCB75D-8832-41C9-97AD-A2333DA55C9E}"/>
    <cellStyle name="Total 3 5 3 5 2" xfId="4983" xr:uid="{27DDBCE9-2609-4EF3-AD00-074B7948F8D0}"/>
    <cellStyle name="Total 3 5 3 6" xfId="3862" xr:uid="{1F0CDA20-5E91-4850-A362-2E5C09DF6B45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3" xfId="3362" xr:uid="{393A1B0F-8EE5-47E2-ABEF-7BD918CD43E3}"/>
    <cellStyle name="Total 3 5 4 2 3 2" xfId="4896" xr:uid="{CDFCB34D-5962-413B-8F9B-FFA722C9505C}"/>
    <cellStyle name="Total 3 5 4 2 4" xfId="3715" xr:uid="{AEF2322C-7B42-4233-B195-867710BC86DB}"/>
    <cellStyle name="Total 3 5 4 2 4 2" xfId="5149" xr:uid="{DFCA9991-C377-486F-950A-7E6656C0A648}"/>
    <cellStyle name="Total 3 5 4 2 5" xfId="4065" xr:uid="{2035B675-4786-478A-A4BE-76F3B90EF51A}"/>
    <cellStyle name="Total 3 5 4 3" xfId="2728" xr:uid="{B46FDC8A-0518-4BC5-B789-9D6D0D58CCBF}"/>
    <cellStyle name="Total 3 5 4 3 2" xfId="4262" xr:uid="{D998CBE6-B984-4CA9-BB6B-3552D0D979B0}"/>
    <cellStyle name="Total 3 5 4 4" xfId="3149" xr:uid="{28D92E09-0ED7-43F3-A8CE-8734D4758F42}"/>
    <cellStyle name="Total 3 5 4 4 2" xfId="4683" xr:uid="{E84295F4-5966-4933-90F4-1FB56F77F299}"/>
    <cellStyle name="Total 3 5 4 5" xfId="3502" xr:uid="{F86F0F1B-970F-4048-BE9E-01BAA69EEAED}"/>
    <cellStyle name="Total 3 5 4 5 2" xfId="5009" xr:uid="{70C01427-BCAB-43A8-BB26-BABA85EE646A}"/>
    <cellStyle name="Total 3 5 4 6" xfId="3904" xr:uid="{9EB97E1D-881F-4F02-984B-053CF7E95F14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3" xfId="3422" xr:uid="{B7A4529A-327B-4DFB-83B7-C34F8680D1CC}"/>
    <cellStyle name="Total 3 5 5 2 3 2" xfId="4956" xr:uid="{82A3FBAA-3DDE-4A7F-9CE9-F5E6BA3C9309}"/>
    <cellStyle name="Total 3 5 5 2 4" xfId="3775" xr:uid="{344718BB-282D-4034-8794-8956009B5015}"/>
    <cellStyle name="Total 3 5 5 2 4 2" xfId="5190" xr:uid="{6E15D2FC-6F77-4305-B3F4-2B072EB9D65C}"/>
    <cellStyle name="Total 3 5 5 2 5" xfId="4106" xr:uid="{0E9E7CD7-7A60-4BD7-888F-4D02162E2E4E}"/>
    <cellStyle name="Total 3 5 5 3" xfId="2788" xr:uid="{5E1FFA1E-68C4-4A29-813D-3EDFC413088C}"/>
    <cellStyle name="Total 3 5 5 3 2" xfId="4322" xr:uid="{FB16010F-7706-4186-8AB5-C0CD6916D266}"/>
    <cellStyle name="Total 3 5 5 4" xfId="3209" xr:uid="{B46D485D-FB00-4A81-BA86-1AFEF447F2E6}"/>
    <cellStyle name="Total 3 5 5 4 2" xfId="4743" xr:uid="{389615A7-B217-456F-8D5E-16A38BC994AE}"/>
    <cellStyle name="Total 3 5 5 5" xfId="3562" xr:uid="{40674D8D-D726-4141-8E5B-BA0F5E339102}"/>
    <cellStyle name="Total 3 5 5 5 2" xfId="5050" xr:uid="{530BCEB6-96DE-42AE-AA87-1D7D2DB42231}"/>
    <cellStyle name="Total 3 5 5 6" xfId="3964" xr:uid="{A3B75A34-3AE6-4205-8BF5-18DB65E8E358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3" xfId="3246" xr:uid="{529781EF-83B2-47C7-84CE-E57F48DDF302}"/>
    <cellStyle name="Total 3 5 6 3 2" xfId="4780" xr:uid="{2044FA55-EC09-4A0A-B95D-4D16AA0C44F2}"/>
    <cellStyle name="Total 3 5 6 4" xfId="3599" xr:uid="{20F6F094-27BE-44C6-B482-FD86F68CBB90}"/>
    <cellStyle name="Total 3 5 6 4 2" xfId="5075" xr:uid="{6403B320-73DC-4226-951D-219A843BDB99}"/>
    <cellStyle name="Total 3 5 6 5" xfId="3991" xr:uid="{9C212FF7-3198-46DD-8E3D-D59636FA5752}"/>
    <cellStyle name="Total 3 5 7" xfId="2612" xr:uid="{739F64D4-0563-4B3C-935F-48A4B9843E73}"/>
    <cellStyle name="Total 3 5 7 2" xfId="4146" xr:uid="{C5C96ED3-D116-47B9-A38D-42A7EB1D5F4D}"/>
    <cellStyle name="Total 3 5 8" xfId="3033" xr:uid="{4FD8DDC1-19EB-4305-B504-16BB249A15CC}"/>
    <cellStyle name="Total 3 5 8 2" xfId="4567" xr:uid="{EA204E98-C6EB-4F3A-BDA1-168CB0F68442}"/>
    <cellStyle name="Total 3 5 9" xfId="3792" xr:uid="{2ED0AA0C-EB7C-455E-A78F-8C1EF7085508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3" xfId="3355" xr:uid="{7CA80872-2D9F-4DEF-BD36-17F223232904}"/>
    <cellStyle name="Total 3 6 2 2 2 3 2" xfId="4889" xr:uid="{30B86606-8CF3-4E4C-8199-79847CD9055C}"/>
    <cellStyle name="Total 3 6 2 2 2 4" xfId="3708" xr:uid="{E53379CF-4E6E-4473-83F6-05231192FD4D}"/>
    <cellStyle name="Total 3 6 2 2 2 4 2" xfId="5146" xr:uid="{51F13094-5F2F-4A6E-ADAD-FDFC834D7B47}"/>
    <cellStyle name="Total 3 6 2 2 2 5" xfId="4062" xr:uid="{8888007F-B734-49C3-8F84-7B0328F2801D}"/>
    <cellStyle name="Total 3 6 2 2 3" xfId="2721" xr:uid="{2A4ADE18-F190-416B-8638-1AE9853A1017}"/>
    <cellStyle name="Total 3 6 2 2 3 2" xfId="4255" xr:uid="{EF6E8161-DC1E-41AB-8632-FBE232918FC0}"/>
    <cellStyle name="Total 3 6 2 2 4" xfId="3142" xr:uid="{7CB4AB73-E28E-4506-8F1C-3ED590CC07F4}"/>
    <cellStyle name="Total 3 6 2 2 4 2" xfId="4676" xr:uid="{A4039B2F-4385-4BC0-B9EA-555E6572AEA7}"/>
    <cellStyle name="Total 3 6 2 2 5" xfId="3495" xr:uid="{824D570C-8F60-4BDA-A6BA-DC1E3CCA81B7}"/>
    <cellStyle name="Total 3 6 2 2 5 2" xfId="5006" xr:uid="{3068F045-0F47-4319-8EC2-B4230ED0EE59}"/>
    <cellStyle name="Total 3 6 2 2 6" xfId="3897" xr:uid="{E02BE463-EF52-498E-A44F-2CCCD1CF4BE1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3" xfId="3287" xr:uid="{942CC703-F9ED-4931-8635-D6008B8601B6}"/>
    <cellStyle name="Total 3 6 2 3 3 2" xfId="4821" xr:uid="{BAD530D5-DE5E-4E3B-B803-A27E11005D00}"/>
    <cellStyle name="Total 3 6 2 3 4" xfId="3640" xr:uid="{D4DB428D-596A-40C6-A6C2-800F34510C7B}"/>
    <cellStyle name="Total 3 6 2 3 4 2" xfId="5102" xr:uid="{7EBCA496-067D-4BD0-9D22-B51A8499B993}"/>
    <cellStyle name="Total 3 6 2 3 5" xfId="4018" xr:uid="{0E56C1E6-2A81-4808-9CAC-CE2112F493FF}"/>
    <cellStyle name="Total 3 6 2 4" xfId="2653" xr:uid="{C80A2ADE-73F0-431E-8885-8C8884E296CE}"/>
    <cellStyle name="Total 3 6 2 4 2" xfId="4187" xr:uid="{F72E5977-609E-4E65-AAEB-1D94221AF1E7}"/>
    <cellStyle name="Total 3 6 2 5" xfId="3074" xr:uid="{9906EB4C-1F4E-4223-8C7D-A41D32FE1347}"/>
    <cellStyle name="Total 3 6 2 5 2" xfId="4608" xr:uid="{401EFFFD-A4DD-458B-900A-B73251EA40B3}"/>
    <cellStyle name="Total 3 6 2 6" xfId="3829" xr:uid="{2AA90EBD-53B2-498B-82F4-CA01C953FBEC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3" xfId="3293" xr:uid="{AE5F723F-0A1E-4F70-BB5C-E67509D43009}"/>
    <cellStyle name="Total 3 6 3 2 3 2" xfId="4827" xr:uid="{D22F9452-2C60-4C8A-9F27-FB01CCF4FFA8}"/>
    <cellStyle name="Total 3 6 3 2 4" xfId="3646" xr:uid="{BE6CE639-5DF5-43D0-8B63-A26392C44E23}"/>
    <cellStyle name="Total 3 6 3 2 4 2" xfId="5106" xr:uid="{C3AA4471-0369-455D-B1A4-9BDA1C77F54C}"/>
    <cellStyle name="Total 3 6 3 2 5" xfId="4022" xr:uid="{20D857E3-4DA3-4016-9CB2-7978DEA7922E}"/>
    <cellStyle name="Total 3 6 3 3" xfId="2659" xr:uid="{87E0BE64-F85A-4844-BA61-9F0EAE03EA15}"/>
    <cellStyle name="Total 3 6 3 3 2" xfId="4193" xr:uid="{836A3D23-6B05-4E9A-8005-6DDCE261DC40}"/>
    <cellStyle name="Total 3 6 3 4" xfId="3080" xr:uid="{56DE5E6A-21AB-4F73-A2C9-7356FB1ED030}"/>
    <cellStyle name="Total 3 6 3 4 2" xfId="4614" xr:uid="{BCE211E3-0A03-49F8-95B1-8DEEB88B80D9}"/>
    <cellStyle name="Total 3 6 3 5" xfId="3434" xr:uid="{FDA30100-996D-4756-B78C-54E720233F2B}"/>
    <cellStyle name="Total 3 6 3 5 2" xfId="4966" xr:uid="{CD3FD20E-1BAD-4ED2-B013-02F6418A8EBF}"/>
    <cellStyle name="Total 3 6 3 6" xfId="3835" xr:uid="{C0109381-2CB3-4511-89B3-60B262549081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3" xfId="3385" xr:uid="{FB8BEA6A-C89F-400C-A278-38761A4159B3}"/>
    <cellStyle name="Total 3 6 4 2 3 2" xfId="4919" xr:uid="{21E489AC-4FBE-4B69-B91A-3F29A4A822A6}"/>
    <cellStyle name="Total 3 6 4 2 4" xfId="3738" xr:uid="{9071ADBA-BA44-4E64-B3C1-AF8812E87F4D}"/>
    <cellStyle name="Total 3 6 4 2 4 2" xfId="5165" xr:uid="{B496002F-7A75-4476-A480-198A433DF87F}"/>
    <cellStyle name="Total 3 6 4 2 5" xfId="4081" xr:uid="{D044A27A-EEF9-4A09-A299-B662D44B4A7C}"/>
    <cellStyle name="Total 3 6 4 3" xfId="2751" xr:uid="{01AC4326-2CB8-44C1-9A12-3A72A3C39640}"/>
    <cellStyle name="Total 3 6 4 3 2" xfId="4285" xr:uid="{C710740A-94F4-4730-8015-BD2CDBB7DDAF}"/>
    <cellStyle name="Total 3 6 4 4" xfId="3172" xr:uid="{6207FD30-F9E8-47EB-8355-B1E3F6B7632C}"/>
    <cellStyle name="Total 3 6 4 4 2" xfId="4706" xr:uid="{F260279D-3452-4BBC-AAA9-030C1E94FD89}"/>
    <cellStyle name="Total 3 6 4 5" xfId="3525" xr:uid="{32D6B121-01FD-427B-907E-13355E55247D}"/>
    <cellStyle name="Total 3 6 4 5 2" xfId="5025" xr:uid="{39241C09-A879-4143-9999-61997A4A655C}"/>
    <cellStyle name="Total 3 6 4 6" xfId="3927" xr:uid="{DB04E418-3B3A-485D-8305-A6AA9D17434C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3" xfId="3428" xr:uid="{BF299537-D32A-4D91-9E75-110B4C21E4F1}"/>
    <cellStyle name="Total 3 6 5 2 3 2" xfId="4962" xr:uid="{FCC9FFAC-32C8-490F-AB93-B4AAAADDFD31}"/>
    <cellStyle name="Total 3 6 5 2 4" xfId="3781" xr:uid="{BD4891F7-DF5B-4E09-815A-AE883711E4BD}"/>
    <cellStyle name="Total 3 6 5 2 4 2" xfId="5194" xr:uid="{9D5DA4E8-ACFB-4A44-A2A5-9A52D8715101}"/>
    <cellStyle name="Total 3 6 5 2 5" xfId="4110" xr:uid="{495E0304-DFC9-414A-B67B-06D74CB5AED8}"/>
    <cellStyle name="Total 3 6 5 3" xfId="2794" xr:uid="{F6667C84-3ECB-4B2B-B04E-F48EF97F54CA}"/>
    <cellStyle name="Total 3 6 5 3 2" xfId="4328" xr:uid="{42B14078-07D8-4798-B5C3-F94E52011E9D}"/>
    <cellStyle name="Total 3 6 5 4" xfId="3215" xr:uid="{E6264289-FED5-42DA-AA76-50048752C267}"/>
    <cellStyle name="Total 3 6 5 4 2" xfId="4749" xr:uid="{BB508F32-A9B0-449E-8B31-49C40B11E18B}"/>
    <cellStyle name="Total 3 6 5 5" xfId="3568" xr:uid="{E0942A6C-55CF-465E-B782-8452A371ACC0}"/>
    <cellStyle name="Total 3 6 5 5 2" xfId="5054" xr:uid="{07310C8D-B1FC-4A95-A238-CE5FDB15FE10}"/>
    <cellStyle name="Total 3 6 5 6" xfId="3970" xr:uid="{091A706A-76FA-4919-A67E-AB27134E755E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3" xfId="3252" xr:uid="{87FBA64C-03DF-4E66-B60F-CD49809230E7}"/>
    <cellStyle name="Total 3 6 6 3 2" xfId="4786" xr:uid="{F3A88D71-4AE3-4660-8CD1-6961DA9A78A8}"/>
    <cellStyle name="Total 3 6 6 4" xfId="3605" xr:uid="{F920D101-76A3-4C21-BF8C-09255617A75C}"/>
    <cellStyle name="Total 3 6 6 4 2" xfId="5079" xr:uid="{E503BD28-1D58-496E-99BF-940055A51CF2}"/>
    <cellStyle name="Total 3 6 6 5" xfId="3995" xr:uid="{41221D12-EBE4-4462-B0DA-21DE2A5924EC}"/>
    <cellStyle name="Total 3 6 7" xfId="2618" xr:uid="{41C1276E-755D-42F6-96F6-5D5C403E222D}"/>
    <cellStyle name="Total 3 6 7 2" xfId="4152" xr:uid="{7B3823FD-F49A-40B1-8CB3-586B2D6D7931}"/>
    <cellStyle name="Total 3 6 8" xfId="3039" xr:uid="{615A6467-3CCE-4E0C-97D0-520FC53E84CC}"/>
    <cellStyle name="Total 3 6 8 2" xfId="4573" xr:uid="{A7012366-F880-414E-A37B-306EE1A18AE6}"/>
    <cellStyle name="Total 3 6 9" xfId="3794" xr:uid="{6A757306-B282-459E-BE1E-CD41E7AE161D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3" xfId="3325" xr:uid="{55E783ED-EDFF-4023-9AD9-D456B67B4161}"/>
    <cellStyle name="Total 3 7 2 2 3 2" xfId="4859" xr:uid="{AA5BDB31-9B87-4ED7-A6CE-02A3837A5B90}"/>
    <cellStyle name="Total 3 7 2 2 4" xfId="3678" xr:uid="{113B9B67-2FE8-419B-B7FD-0F0E452343F4}"/>
    <cellStyle name="Total 3 7 2 2 4 2" xfId="5126" xr:uid="{F9022DD1-F689-4B23-9E15-7469A19FA647}"/>
    <cellStyle name="Total 3 7 2 2 5" xfId="4042" xr:uid="{AB603304-8980-425D-AEE1-1F4D1F3546B8}"/>
    <cellStyle name="Total 3 7 2 3" xfId="2691" xr:uid="{FF945823-0F53-4AE4-9F66-FCFAD232FBFB}"/>
    <cellStyle name="Total 3 7 2 3 2" xfId="4225" xr:uid="{B045572F-55A1-4B5F-880C-CA07BF265B43}"/>
    <cellStyle name="Total 3 7 2 4" xfId="3112" xr:uid="{6E30FBF2-078A-40DE-83EC-AB73F042B18F}"/>
    <cellStyle name="Total 3 7 2 4 2" xfId="4646" xr:uid="{7C05EEAE-E06E-47F0-9B92-F795DEFCE35E}"/>
    <cellStyle name="Total 3 7 2 5" xfId="3465" xr:uid="{AB627C86-274B-4DEE-9E23-7C393E3769E5}"/>
    <cellStyle name="Total 3 7 2 5 2" xfId="4986" xr:uid="{F42C3348-D638-41C1-82F3-6C2F321EC1B4}"/>
    <cellStyle name="Total 3 7 2 6" xfId="3867" xr:uid="{BFC897CA-867B-4ED4-911F-AB85CCDDA536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3" xfId="3257" xr:uid="{5D637AE7-98E4-478E-A337-97229CD50D40}"/>
    <cellStyle name="Total 3 7 3 3 2" xfId="4791" xr:uid="{D6163111-4DF0-4D4F-A1D4-9756EDDC7E79}"/>
    <cellStyle name="Total 3 7 3 4" xfId="3610" xr:uid="{4A397085-3CA9-453F-8EC3-F2B5C960D455}"/>
    <cellStyle name="Total 3 7 3 4 2" xfId="5082" xr:uid="{90BCE2E8-47A5-4537-A1B9-8FB63CEABF3E}"/>
    <cellStyle name="Total 3 7 3 5" xfId="3998" xr:uid="{084549F0-1AD4-440C-9D65-0FBCEC7D4D85}"/>
    <cellStyle name="Total 3 7 4" xfId="2623" xr:uid="{4AEBD29C-FFF2-4C3B-A43E-5D78A07DFA70}"/>
    <cellStyle name="Total 3 7 4 2" xfId="4157" xr:uid="{3246D312-95CC-407C-B7C4-A92DA6ED195E}"/>
    <cellStyle name="Total 3 7 5" xfId="3044" xr:uid="{C0903132-6CB0-4F7F-A979-5EC03ECCD4C5}"/>
    <cellStyle name="Total 3 7 5 2" xfId="4578" xr:uid="{68206FF1-ABC1-49A6-88EB-5192519A370B}"/>
    <cellStyle name="Total 3 7 6" xfId="3799" xr:uid="{9D263D25-2376-4190-9AC6-71ACC8E2BD5E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3" xfId="3386" xr:uid="{9AA3DFCE-F803-4575-A3F9-D9AAFD2CE074}"/>
    <cellStyle name="Total 3 8 2 3 2" xfId="4920" xr:uid="{2D3B6A9B-651B-4241-B510-23BC7CEDBDC8}"/>
    <cellStyle name="Total 3 8 2 4" xfId="3739" xr:uid="{0C1E0D4F-4A8A-4F71-848B-FE4A701A1E06}"/>
    <cellStyle name="Total 3 8 2 4 2" xfId="5166" xr:uid="{43418890-0081-45AA-B1A3-9BF437FA1A36}"/>
    <cellStyle name="Total 3 8 2 5" xfId="4082" xr:uid="{B1350191-9249-4726-8370-5F7B250198EA}"/>
    <cellStyle name="Total 3 8 3" xfId="2752" xr:uid="{3659637C-D019-457C-BF55-EFEFFBDD72FA}"/>
    <cellStyle name="Total 3 8 3 2" xfId="4286" xr:uid="{1FDF3AFF-B593-40EA-B502-C87D97225130}"/>
    <cellStyle name="Total 3 8 4" xfId="3173" xr:uid="{A1E4C359-58F1-4E9E-9E2B-6D7DC5808D87}"/>
    <cellStyle name="Total 3 8 4 2" xfId="4707" xr:uid="{D582AF73-E6CB-45A4-A999-3FE1EAC86620}"/>
    <cellStyle name="Total 3 8 5" xfId="3526" xr:uid="{8C3A8A57-80BD-4EE7-873D-0BA070532DBA}"/>
    <cellStyle name="Total 3 8 5 2" xfId="5026" xr:uid="{54873EFE-7A6A-4FC8-AA54-491D21C2AAF5}"/>
    <cellStyle name="Total 3 8 6" xfId="3928" xr:uid="{1E4FAB9E-BDF7-4F7D-A9AB-DDDDEB9FE58B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3" xfId="3398" xr:uid="{89916CB5-0886-4863-BAEC-EB28D6DAC6F4}"/>
    <cellStyle name="Total 3 9 2 3 2" xfId="4932" xr:uid="{6BB3078F-BD32-4747-A04A-14AD33863C64}"/>
    <cellStyle name="Total 3 9 2 4" xfId="3751" xr:uid="{15768837-E579-4311-8DEE-D1B8E4327AD8}"/>
    <cellStyle name="Total 3 9 2 4 2" xfId="5174" xr:uid="{1BB58CFD-D346-4A31-83F4-0C08013351FE}"/>
    <cellStyle name="Total 3 9 2 5" xfId="4090" xr:uid="{CD5A4210-7CA9-481A-BC0D-7BE26A9C83AD}"/>
    <cellStyle name="Total 3 9 3" xfId="2764" xr:uid="{926183B7-BE90-47DF-818D-C2219D5DE999}"/>
    <cellStyle name="Total 3 9 3 2" xfId="4298" xr:uid="{AC98A68A-9C27-4230-A861-BA856AE06110}"/>
    <cellStyle name="Total 3 9 4" xfId="3185" xr:uid="{C455F816-B6B5-4149-AD52-4D92FB984DDC}"/>
    <cellStyle name="Total 3 9 4 2" xfId="4719" xr:uid="{939901B7-38AB-4A4D-8DE3-F2E57AC56B57}"/>
    <cellStyle name="Total 3 9 5" xfId="3538" xr:uid="{ECCF7146-5979-4605-9B87-43DCA51AE6AF}"/>
    <cellStyle name="Total 3 9 5 2" xfId="5034" xr:uid="{DE9989E6-8BD5-4918-9207-7978980143F1}"/>
    <cellStyle name="Total 3 9 6" xfId="3940" xr:uid="{E656E756-82B0-45D6-A215-73F1A42662F2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43295</xdr:rowOff>
    </xdr:from>
    <xdr:to>
      <xdr:col>7</xdr:col>
      <xdr:colOff>225492</xdr:colOff>
      <xdr:row>21</xdr:row>
      <xdr:rowOff>467591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D3AD42-94A2-F9C5-C412-D90044DD4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41818"/>
          <a:ext cx="6286856" cy="2935432"/>
        </a:xfrm>
        <a:prstGeom prst="rect">
          <a:avLst/>
        </a:prstGeom>
      </xdr:spPr>
    </xdr:pic>
    <xdr:clientData/>
  </xdr:twoCellAnchor>
  <xdr:twoCellAnchor editAs="oneCell">
    <xdr:from>
      <xdr:col>7</xdr:col>
      <xdr:colOff>242455</xdr:colOff>
      <xdr:row>16</xdr:row>
      <xdr:rowOff>43296</xdr:rowOff>
    </xdr:from>
    <xdr:to>
      <xdr:col>13</xdr:col>
      <xdr:colOff>2476500</xdr:colOff>
      <xdr:row>21</xdr:row>
      <xdr:rowOff>467591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3F0993B-42A7-54DC-B007-5748CF190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24205" y="5541819"/>
          <a:ext cx="5671704" cy="2935431"/>
        </a:xfrm>
        <a:prstGeom prst="rect">
          <a:avLst/>
        </a:prstGeom>
      </xdr:spPr>
    </xdr:pic>
    <xdr:clientData/>
  </xdr:twoCellAnchor>
  <xdr:twoCellAnchor editAs="oneCell">
    <xdr:from>
      <xdr:col>10</xdr:col>
      <xdr:colOff>60614</xdr:colOff>
      <xdr:row>7</xdr:row>
      <xdr:rowOff>8660</xdr:rowOff>
    </xdr:from>
    <xdr:to>
      <xdr:col>13</xdr:col>
      <xdr:colOff>2476500</xdr:colOff>
      <xdr:row>15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80AC55E-5A46-9B20-469F-D9A21030C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0932" y="2701637"/>
          <a:ext cx="3454977" cy="24938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7938</xdr:colOff>
      <xdr:row>28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769A717-12E3-A40C-725A-9EB8D5FBB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6875" y="5715001"/>
          <a:ext cx="4865688" cy="2198688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0</xdr:colOff>
      <xdr:row>28</xdr:row>
      <xdr:rowOff>15875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6B38E32-C883-BABB-8AB9-A796F42CF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6313" y="5715000"/>
          <a:ext cx="5127625" cy="22145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1177018</xdr:colOff>
      <xdr:row>58</xdr:row>
      <xdr:rowOff>8548</xdr:rowOff>
    </xdr:from>
    <xdr:to>
      <xdr:col>13</xdr:col>
      <xdr:colOff>1514887</xdr:colOff>
      <xdr:row>58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55804" y="1158142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42</xdr:row>
      <xdr:rowOff>14656</xdr:rowOff>
    </xdr:from>
    <xdr:to>
      <xdr:col>13</xdr:col>
      <xdr:colOff>1524048</xdr:colOff>
      <xdr:row>42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601051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7551" y="0"/>
          <a:ext cx="913423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88900</xdr:colOff>
      <xdr:row>0</xdr:row>
      <xdr:rowOff>0</xdr:rowOff>
    </xdr:from>
    <xdr:to>
      <xdr:col>6</xdr:col>
      <xdr:colOff>23813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25DB709-729C-4A10-9E91-851BAB6F6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0588" y="0"/>
          <a:ext cx="1117600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opLeftCell="A16" zoomScale="110" zoomScaleNormal="110" workbookViewId="0">
      <selection activeCell="Q15" sqref="Q15"/>
    </sheetView>
  </sheetViews>
  <sheetFormatPr defaultColWidth="9" defaultRowHeight="21"/>
  <cols>
    <col min="1" max="1" width="4.85546875" style="27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73" t="s">
        <v>0</v>
      </c>
      <c r="C1" s="174"/>
      <c r="D1" s="175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2:16" ht="34.5" customHeight="1">
      <c r="B2" s="176" t="s">
        <v>318</v>
      </c>
      <c r="C2" s="177"/>
      <c r="D2" s="178"/>
      <c r="E2" s="179"/>
      <c r="F2" s="180"/>
      <c r="G2" s="180"/>
      <c r="H2" s="180"/>
      <c r="I2" s="180"/>
      <c r="J2" s="180"/>
      <c r="K2" s="181"/>
      <c r="L2" s="28"/>
      <c r="M2" s="28"/>
      <c r="N2" s="28"/>
    </row>
    <row r="3" spans="2:16" ht="34.5" customHeight="1">
      <c r="B3" s="28"/>
      <c r="C3" s="28"/>
      <c r="D3" s="29"/>
      <c r="E3" s="29"/>
      <c r="F3" s="28"/>
      <c r="G3" s="29"/>
      <c r="H3" s="29"/>
      <c r="I3" s="29"/>
      <c r="J3" s="29"/>
      <c r="K3" s="28"/>
      <c r="L3" s="29"/>
      <c r="M3" s="29"/>
      <c r="N3" s="29"/>
    </row>
    <row r="4" spans="2:16" ht="33.75" customHeight="1">
      <c r="B4" s="182" t="s">
        <v>319</v>
      </c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4"/>
    </row>
    <row r="5" spans="2:16" ht="24.95" customHeight="1">
      <c r="B5" s="30"/>
      <c r="C5" s="30"/>
      <c r="D5" s="31"/>
      <c r="E5" s="31"/>
      <c r="F5" s="30"/>
      <c r="G5" s="31"/>
      <c r="H5" s="31"/>
      <c r="I5" s="31"/>
      <c r="J5" s="31"/>
      <c r="K5" s="30"/>
      <c r="L5" s="31"/>
      <c r="M5" s="31"/>
      <c r="N5" s="31"/>
    </row>
    <row r="6" spans="2:16" ht="24.95" customHeight="1">
      <c r="B6" s="185" t="s">
        <v>79</v>
      </c>
      <c r="C6" s="186"/>
      <c r="D6" s="187">
        <f>'Bullient '!M81</f>
        <v>803407267</v>
      </c>
      <c r="E6" s="188"/>
      <c r="F6" s="32"/>
      <c r="G6" s="185" t="s">
        <v>80</v>
      </c>
      <c r="H6" s="186"/>
      <c r="I6" s="187">
        <f>'Bullient '!N81</f>
        <v>1970620632.3900001</v>
      </c>
      <c r="J6" s="188"/>
      <c r="K6" s="33"/>
      <c r="L6" s="185" t="s">
        <v>8</v>
      </c>
      <c r="M6" s="186"/>
      <c r="N6" s="34">
        <f>'Bullient '!L81</f>
        <v>1048</v>
      </c>
    </row>
    <row r="7" spans="2:16" ht="24.95" customHeight="1">
      <c r="B7" s="28"/>
      <c r="C7" s="28"/>
      <c r="D7" s="30"/>
      <c r="E7" s="35"/>
      <c r="F7" s="30"/>
      <c r="G7" s="30"/>
      <c r="H7" s="30"/>
      <c r="I7" s="30"/>
      <c r="J7" s="36"/>
      <c r="K7" s="167"/>
      <c r="L7" s="168"/>
      <c r="M7" s="169"/>
      <c r="N7" s="37"/>
    </row>
    <row r="8" spans="2:16" ht="24.95" customHeight="1">
      <c r="B8" s="170" t="s">
        <v>1</v>
      </c>
      <c r="C8" s="171"/>
      <c r="D8" s="172"/>
      <c r="E8" s="38">
        <v>945.53</v>
      </c>
      <c r="F8" s="39"/>
      <c r="G8" s="170" t="s">
        <v>5</v>
      </c>
      <c r="H8" s="171"/>
      <c r="I8" s="172"/>
      <c r="J8" s="38">
        <v>1149.3599999999999</v>
      </c>
      <c r="K8" s="166"/>
      <c r="L8" s="161"/>
      <c r="M8" s="162"/>
      <c r="N8" s="27"/>
    </row>
    <row r="9" spans="2:16" ht="24.95" customHeight="1">
      <c r="B9" s="170" t="s">
        <v>2</v>
      </c>
      <c r="C9" s="171"/>
      <c r="D9" s="172"/>
      <c r="E9" s="38">
        <v>940.17</v>
      </c>
      <c r="F9" s="40"/>
      <c r="G9" s="170" t="s">
        <v>6</v>
      </c>
      <c r="H9" s="171"/>
      <c r="I9" s="172"/>
      <c r="J9" s="38">
        <v>1134.6500000000001</v>
      </c>
      <c r="K9" s="166"/>
      <c r="L9" s="161"/>
      <c r="M9" s="162"/>
      <c r="N9" s="27"/>
      <c r="O9" s="41"/>
    </row>
    <row r="10" spans="2:16" ht="24.95" customHeight="1">
      <c r="B10" s="163" t="s">
        <v>3</v>
      </c>
      <c r="C10" s="164"/>
      <c r="D10" s="165"/>
      <c r="E10" s="117">
        <f>((E8/E9)-1)*100</f>
        <v>0.57010966101875837</v>
      </c>
      <c r="F10" s="40"/>
      <c r="G10" s="163" t="s">
        <v>3</v>
      </c>
      <c r="H10" s="164"/>
      <c r="I10" s="165"/>
      <c r="J10" s="117">
        <f>((J8/J9)-1)*100</f>
        <v>1.2964350240161959</v>
      </c>
      <c r="K10" s="166"/>
      <c r="L10" s="161"/>
      <c r="M10" s="162"/>
      <c r="N10" s="27"/>
    </row>
    <row r="11" spans="2:16" ht="24.95" customHeight="1">
      <c r="B11" s="163" t="s">
        <v>4</v>
      </c>
      <c r="C11" s="164"/>
      <c r="D11" s="165"/>
      <c r="E11" s="117">
        <f>E8-E9</f>
        <v>5.3600000000000136</v>
      </c>
      <c r="F11" s="30"/>
      <c r="G11" s="163" t="s">
        <v>4</v>
      </c>
      <c r="H11" s="164"/>
      <c r="I11" s="165"/>
      <c r="J11" s="117">
        <f>J8-J9</f>
        <v>14.709999999999809</v>
      </c>
      <c r="K11" s="166"/>
      <c r="L11" s="161"/>
      <c r="M11" s="162"/>
      <c r="N11" s="27"/>
      <c r="O11" s="41"/>
    </row>
    <row r="12" spans="2:16" ht="24.95" customHeight="1">
      <c r="B12" s="42"/>
      <c r="C12" s="43"/>
      <c r="D12" s="42"/>
      <c r="E12" s="157"/>
      <c r="F12" s="158"/>
      <c r="G12" s="159"/>
      <c r="H12" s="44"/>
      <c r="I12" s="44"/>
      <c r="J12" s="45"/>
      <c r="K12" s="160"/>
      <c r="L12" s="161"/>
      <c r="M12" s="162"/>
      <c r="N12" s="27"/>
      <c r="O12" s="41"/>
      <c r="P12" s="41"/>
    </row>
    <row r="13" spans="2:16" ht="24.95" customHeight="1">
      <c r="B13" s="46" t="s">
        <v>9</v>
      </c>
      <c r="C13" s="47">
        <v>104</v>
      </c>
      <c r="D13" s="48" t="s">
        <v>81</v>
      </c>
      <c r="E13" s="47">
        <v>11</v>
      </c>
      <c r="F13" s="30"/>
      <c r="G13" s="49" t="s">
        <v>86</v>
      </c>
      <c r="H13" s="47">
        <v>51</v>
      </c>
      <c r="I13" s="48" t="s">
        <v>81</v>
      </c>
      <c r="J13" s="47">
        <v>10</v>
      </c>
      <c r="K13" s="166"/>
      <c r="L13" s="161"/>
      <c r="M13" s="162"/>
      <c r="N13" s="27"/>
      <c r="O13" s="41"/>
      <c r="P13" s="41"/>
    </row>
    <row r="14" spans="2:16" ht="24.95" customHeight="1">
      <c r="B14" s="46" t="s">
        <v>85</v>
      </c>
      <c r="C14" s="47">
        <v>41</v>
      </c>
      <c r="D14" s="48" t="s">
        <v>81</v>
      </c>
      <c r="E14" s="47">
        <v>0</v>
      </c>
      <c r="F14" s="39"/>
      <c r="G14" s="191" t="s">
        <v>83</v>
      </c>
      <c r="H14" s="192"/>
      <c r="I14" s="193"/>
      <c r="J14" s="47">
        <v>12</v>
      </c>
      <c r="K14" s="166"/>
      <c r="L14" s="161"/>
      <c r="M14" s="162"/>
      <c r="N14" s="27"/>
      <c r="O14" s="41"/>
    </row>
    <row r="15" spans="2:16" ht="24.95" customHeight="1">
      <c r="B15" s="163" t="s">
        <v>102</v>
      </c>
      <c r="C15" s="164" t="s">
        <v>10</v>
      </c>
      <c r="D15" s="165" t="s">
        <v>10</v>
      </c>
      <c r="E15" s="47">
        <v>2</v>
      </c>
      <c r="F15" s="30"/>
      <c r="G15" s="194" t="s">
        <v>84</v>
      </c>
      <c r="H15" s="195"/>
      <c r="I15" s="196"/>
      <c r="J15" s="47">
        <v>14</v>
      </c>
      <c r="K15" s="166"/>
      <c r="L15" s="161"/>
      <c r="M15" s="162"/>
      <c r="N15" s="35"/>
      <c r="O15" s="41"/>
    </row>
    <row r="16" spans="2:16" ht="24.95" customHeight="1">
      <c r="B16" s="163" t="s">
        <v>82</v>
      </c>
      <c r="C16" s="164" t="s">
        <v>11</v>
      </c>
      <c r="D16" s="165" t="s">
        <v>11</v>
      </c>
      <c r="E16" s="50">
        <v>10</v>
      </c>
      <c r="F16" s="27"/>
      <c r="G16" s="27"/>
      <c r="H16" s="27"/>
      <c r="I16" s="27"/>
      <c r="J16" s="35"/>
      <c r="K16" s="35"/>
      <c r="L16" s="35"/>
      <c r="M16" s="35"/>
      <c r="N16" s="35"/>
      <c r="O16" s="41"/>
    </row>
    <row r="17" spans="1:14" ht="39.950000000000003" customHeight="1">
      <c r="B17" s="27"/>
      <c r="C17" s="27"/>
      <c r="D17" s="27"/>
      <c r="E17" s="27"/>
      <c r="F17" s="27"/>
      <c r="G17" s="27"/>
      <c r="H17" s="35"/>
      <c r="I17" s="35"/>
      <c r="J17" s="35"/>
      <c r="K17" s="35"/>
      <c r="L17" s="35"/>
      <c r="M17" s="35"/>
      <c r="N17" s="35"/>
    </row>
    <row r="18" spans="1:14" ht="39.950000000000003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</row>
    <row r="19" spans="1:14" ht="39.950000000000003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</row>
    <row r="20" spans="1:14" ht="39.950000000000003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</row>
    <row r="21" spans="1:14" ht="39.950000000000003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</row>
    <row r="22" spans="1:14" ht="39.950000000000003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</row>
    <row r="23" spans="1:14" ht="18.75" customHeight="1">
      <c r="A23" s="189" t="s">
        <v>12</v>
      </c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</row>
  </sheetData>
  <mergeCells count="32">
    <mergeCell ref="A23:N23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4" zoomScale="130" zoomScaleNormal="130" workbookViewId="0">
      <selection activeCell="F16" sqref="F16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8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51"/>
      <c r="B1" s="51"/>
      <c r="C1" s="52"/>
      <c r="D1" s="52"/>
      <c r="E1" s="52"/>
      <c r="F1" s="52"/>
      <c r="G1" s="52"/>
      <c r="H1" s="52"/>
      <c r="I1" s="52"/>
      <c r="J1" s="52"/>
      <c r="K1" s="53"/>
      <c r="L1" s="54"/>
      <c r="M1" s="55"/>
      <c r="N1" s="55"/>
    </row>
    <row r="2" spans="1:14" ht="24.75" customHeight="1">
      <c r="A2" s="51"/>
      <c r="B2" s="51"/>
      <c r="C2" s="204" t="s">
        <v>77</v>
      </c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</row>
    <row r="3" spans="1:14" ht="24.75" customHeight="1">
      <c r="A3" s="51"/>
      <c r="B3" s="51"/>
      <c r="C3" s="205" t="s">
        <v>320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</row>
    <row r="4" spans="1:14" ht="21">
      <c r="A4" s="51"/>
      <c r="B4" s="51"/>
      <c r="C4" s="206" t="s">
        <v>13</v>
      </c>
      <c r="D4" s="206"/>
      <c r="E4" s="206"/>
      <c r="F4" s="206"/>
      <c r="G4" s="56"/>
      <c r="H4" s="56"/>
      <c r="I4" s="206" t="s">
        <v>14</v>
      </c>
      <c r="J4" s="206"/>
      <c r="K4" s="206"/>
      <c r="L4" s="206"/>
      <c r="M4" s="206"/>
      <c r="N4" s="206"/>
    </row>
    <row r="5" spans="1:14" ht="31.5">
      <c r="A5" s="51"/>
      <c r="B5" s="51"/>
      <c r="C5" s="154" t="s">
        <v>15</v>
      </c>
      <c r="D5" s="155" t="s">
        <v>16</v>
      </c>
      <c r="E5" s="155" t="s">
        <v>17</v>
      </c>
      <c r="F5" s="156" t="s">
        <v>18</v>
      </c>
      <c r="G5" s="60"/>
      <c r="H5" s="61"/>
      <c r="I5" s="207" t="s">
        <v>15</v>
      </c>
      <c r="J5" s="208"/>
      <c r="K5" s="209"/>
      <c r="L5" s="155" t="s">
        <v>16</v>
      </c>
      <c r="M5" s="155" t="s">
        <v>17</v>
      </c>
      <c r="N5" s="156" t="s">
        <v>18</v>
      </c>
    </row>
    <row r="6" spans="1:14" s="69" customFormat="1" ht="17.100000000000001" customHeight="1">
      <c r="A6" s="51"/>
      <c r="B6" s="51"/>
      <c r="C6" s="63" t="s">
        <v>258</v>
      </c>
      <c r="D6" s="64">
        <v>2.97</v>
      </c>
      <c r="E6" s="65">
        <v>14.23</v>
      </c>
      <c r="F6" s="66">
        <v>2500</v>
      </c>
      <c r="G6" s="67"/>
      <c r="H6" s="67"/>
      <c r="I6" s="197" t="s">
        <v>163</v>
      </c>
      <c r="J6" s="198" t="s">
        <v>163</v>
      </c>
      <c r="K6" s="199" t="s">
        <v>163</v>
      </c>
      <c r="L6" s="64">
        <v>5</v>
      </c>
      <c r="M6" s="68">
        <v>-8.26</v>
      </c>
      <c r="N6" s="66">
        <v>1988</v>
      </c>
    </row>
    <row r="7" spans="1:14" s="69" customFormat="1" ht="17.100000000000001" customHeight="1">
      <c r="A7" s="51"/>
      <c r="B7" s="51"/>
      <c r="C7" s="63" t="s">
        <v>153</v>
      </c>
      <c r="D7" s="64">
        <v>1.52</v>
      </c>
      <c r="E7" s="65">
        <v>4.83</v>
      </c>
      <c r="F7" s="66">
        <v>12935606</v>
      </c>
      <c r="G7" s="51"/>
      <c r="H7" s="67"/>
      <c r="I7" s="197" t="s">
        <v>292</v>
      </c>
      <c r="J7" s="198" t="s">
        <v>292</v>
      </c>
      <c r="K7" s="199" t="s">
        <v>292</v>
      </c>
      <c r="L7" s="64">
        <v>1</v>
      </c>
      <c r="M7" s="68">
        <v>-4.76</v>
      </c>
      <c r="N7" s="66">
        <v>857523</v>
      </c>
    </row>
    <row r="8" spans="1:14" s="69" customFormat="1" ht="17.100000000000001" customHeight="1">
      <c r="A8" s="51"/>
      <c r="B8" s="51"/>
      <c r="C8" s="63" t="s">
        <v>180</v>
      </c>
      <c r="D8" s="64">
        <v>12.6</v>
      </c>
      <c r="E8" s="65">
        <v>4.05</v>
      </c>
      <c r="F8" s="66">
        <v>34450258</v>
      </c>
      <c r="G8" s="51"/>
      <c r="H8" s="67"/>
      <c r="I8" s="197" t="s">
        <v>110</v>
      </c>
      <c r="J8" s="198" t="s">
        <v>110</v>
      </c>
      <c r="K8" s="199" t="s">
        <v>110</v>
      </c>
      <c r="L8" s="64">
        <v>1.7</v>
      </c>
      <c r="M8" s="68">
        <v>-4.49</v>
      </c>
      <c r="N8" s="66">
        <v>57800</v>
      </c>
    </row>
    <row r="9" spans="1:14" s="69" customFormat="1" ht="17.100000000000001" customHeight="1">
      <c r="A9" s="51"/>
      <c r="B9" s="51"/>
      <c r="C9" s="63" t="s">
        <v>207</v>
      </c>
      <c r="D9" s="64">
        <v>28</v>
      </c>
      <c r="E9" s="65">
        <v>1.82</v>
      </c>
      <c r="F9" s="66">
        <v>245</v>
      </c>
      <c r="G9" s="51"/>
      <c r="H9" s="67"/>
      <c r="I9" s="197" t="s">
        <v>105</v>
      </c>
      <c r="J9" s="198" t="s">
        <v>105</v>
      </c>
      <c r="K9" s="199" t="s">
        <v>105</v>
      </c>
      <c r="L9" s="64">
        <v>0.22</v>
      </c>
      <c r="M9" s="68">
        <v>-4.3499999999999996</v>
      </c>
      <c r="N9" s="66">
        <v>30552548</v>
      </c>
    </row>
    <row r="10" spans="1:14" s="69" customFormat="1" ht="17.100000000000001" customHeight="1">
      <c r="A10" s="51"/>
      <c r="B10" s="51"/>
      <c r="C10" s="63" t="s">
        <v>238</v>
      </c>
      <c r="D10" s="64">
        <v>11.7</v>
      </c>
      <c r="E10" s="65">
        <v>1.74</v>
      </c>
      <c r="F10" s="66">
        <v>100119</v>
      </c>
      <c r="G10" s="51"/>
      <c r="H10" s="70"/>
      <c r="I10" s="197" t="s">
        <v>151</v>
      </c>
      <c r="J10" s="198" t="s">
        <v>151</v>
      </c>
      <c r="K10" s="199" t="s">
        <v>151</v>
      </c>
      <c r="L10" s="64">
        <v>0.68</v>
      </c>
      <c r="M10" s="68">
        <v>-4.2300000000000004</v>
      </c>
      <c r="N10" s="66">
        <v>663718</v>
      </c>
    </row>
    <row r="11" spans="1:14" s="69" customFormat="1" ht="29.25" customHeight="1">
      <c r="A11" s="51"/>
      <c r="B11" s="51"/>
      <c r="C11" s="204"/>
      <c r="D11" s="204"/>
      <c r="E11" s="204"/>
      <c r="F11" s="204"/>
      <c r="G11" s="204"/>
      <c r="H11" s="204"/>
      <c r="I11" s="204"/>
      <c r="J11" s="204"/>
      <c r="K11" s="204"/>
      <c r="L11" s="204"/>
      <c r="M11" s="204"/>
      <c r="N11" s="204"/>
    </row>
    <row r="12" spans="1:14" s="69" customFormat="1" ht="22.5" customHeight="1">
      <c r="A12" s="51"/>
      <c r="B12" s="51"/>
      <c r="C12" s="204" t="s">
        <v>78</v>
      </c>
      <c r="D12" s="204"/>
      <c r="E12" s="204"/>
      <c r="F12" s="204"/>
      <c r="G12" s="204"/>
      <c r="H12" s="204"/>
      <c r="I12" s="204"/>
      <c r="J12" s="204"/>
      <c r="K12" s="204"/>
      <c r="L12" s="204"/>
      <c r="M12" s="204"/>
      <c r="N12" s="204"/>
    </row>
    <row r="13" spans="1:14" s="69" customFormat="1" ht="22.5" customHeight="1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</row>
    <row r="14" spans="1:14" ht="29.25" customHeight="1">
      <c r="A14" s="51"/>
      <c r="B14" s="51"/>
      <c r="C14" s="203" t="s">
        <v>18</v>
      </c>
      <c r="D14" s="203"/>
      <c r="E14" s="203"/>
      <c r="F14" s="203"/>
      <c r="G14" s="71"/>
      <c r="H14" s="72"/>
      <c r="I14" s="203" t="s">
        <v>7</v>
      </c>
      <c r="J14" s="203"/>
      <c r="K14" s="203"/>
      <c r="L14" s="203"/>
      <c r="M14" s="203"/>
      <c r="N14" s="203"/>
    </row>
    <row r="15" spans="1:14" ht="31.5">
      <c r="A15" s="51"/>
      <c r="B15" s="51"/>
      <c r="C15" s="57" t="s">
        <v>15</v>
      </c>
      <c r="D15" s="58" t="s">
        <v>16</v>
      </c>
      <c r="E15" s="58" t="s">
        <v>17</v>
      </c>
      <c r="F15" s="73" t="s">
        <v>18</v>
      </c>
      <c r="G15" s="74"/>
      <c r="H15" s="72"/>
      <c r="I15" s="200" t="s">
        <v>15</v>
      </c>
      <c r="J15" s="201" t="s">
        <v>19</v>
      </c>
      <c r="K15" s="202" t="s">
        <v>17</v>
      </c>
      <c r="L15" s="62" t="s">
        <v>16</v>
      </c>
      <c r="M15" s="62" t="s">
        <v>17</v>
      </c>
      <c r="N15" s="59" t="s">
        <v>7</v>
      </c>
    </row>
    <row r="16" spans="1:14" ht="17.100000000000001" customHeight="1">
      <c r="A16" s="51"/>
      <c r="B16" s="51"/>
      <c r="C16" s="63" t="s">
        <v>106</v>
      </c>
      <c r="D16" s="64">
        <v>2.0099999999999998</v>
      </c>
      <c r="E16" s="75">
        <v>1.52</v>
      </c>
      <c r="F16" s="66">
        <v>323900621</v>
      </c>
      <c r="G16" s="67"/>
      <c r="H16" s="76"/>
      <c r="I16" s="197" t="s">
        <v>106</v>
      </c>
      <c r="J16" s="198" t="s">
        <v>106</v>
      </c>
      <c r="K16" s="199" t="s">
        <v>106</v>
      </c>
      <c r="L16" s="64">
        <v>2.0099999999999998</v>
      </c>
      <c r="M16" s="75">
        <v>1.52</v>
      </c>
      <c r="N16" s="66">
        <v>645124090.00999999</v>
      </c>
    </row>
    <row r="17" spans="1:14" ht="17.100000000000001" customHeight="1">
      <c r="A17" s="51"/>
      <c r="B17" s="51"/>
      <c r="C17" s="63" t="s">
        <v>202</v>
      </c>
      <c r="D17" s="64">
        <v>5.0999999999999996</v>
      </c>
      <c r="E17" s="75">
        <v>0.59</v>
      </c>
      <c r="F17" s="66">
        <v>106159567</v>
      </c>
      <c r="G17" s="67"/>
      <c r="H17" s="76"/>
      <c r="I17" s="197" t="s">
        <v>202</v>
      </c>
      <c r="J17" s="198" t="s">
        <v>202</v>
      </c>
      <c r="K17" s="199" t="s">
        <v>202</v>
      </c>
      <c r="L17" s="64">
        <v>5.0999999999999996</v>
      </c>
      <c r="M17" s="75">
        <v>0.59</v>
      </c>
      <c r="N17" s="66">
        <v>537900557.86000001</v>
      </c>
    </row>
    <row r="18" spans="1:14" ht="17.100000000000001" customHeight="1">
      <c r="A18" s="51"/>
      <c r="B18" s="51"/>
      <c r="C18" s="63" t="s">
        <v>252</v>
      </c>
      <c r="D18" s="64">
        <v>0.09</v>
      </c>
      <c r="E18" s="75">
        <v>0</v>
      </c>
      <c r="F18" s="66">
        <v>100000000</v>
      </c>
      <c r="G18" s="67"/>
      <c r="H18" s="76"/>
      <c r="I18" s="197" t="s">
        <v>180</v>
      </c>
      <c r="J18" s="198" t="s">
        <v>180</v>
      </c>
      <c r="K18" s="199" t="s">
        <v>180</v>
      </c>
      <c r="L18" s="64">
        <v>12.6</v>
      </c>
      <c r="M18" s="75">
        <v>4.05</v>
      </c>
      <c r="N18" s="66">
        <v>431536853.93000001</v>
      </c>
    </row>
    <row r="19" spans="1:14" ht="17.100000000000001" customHeight="1">
      <c r="A19" s="51"/>
      <c r="B19" s="51"/>
      <c r="C19" s="63" t="s">
        <v>242</v>
      </c>
      <c r="D19" s="64">
        <v>0.06</v>
      </c>
      <c r="E19" s="75">
        <v>0</v>
      </c>
      <c r="F19" s="66">
        <v>71828363</v>
      </c>
      <c r="G19" s="67"/>
      <c r="H19" s="76"/>
      <c r="I19" s="197" t="s">
        <v>209</v>
      </c>
      <c r="J19" s="198" t="s">
        <v>209</v>
      </c>
      <c r="K19" s="199" t="s">
        <v>209</v>
      </c>
      <c r="L19" s="64">
        <v>2.42</v>
      </c>
      <c r="M19" s="75">
        <v>-1.22</v>
      </c>
      <c r="N19" s="66">
        <v>86694266.890000001</v>
      </c>
    </row>
    <row r="20" spans="1:14" ht="16.5" customHeight="1">
      <c r="A20" s="51"/>
      <c r="B20" s="51"/>
      <c r="C20" s="63" t="s">
        <v>209</v>
      </c>
      <c r="D20" s="64">
        <v>2.42</v>
      </c>
      <c r="E20" s="75">
        <v>-1.22</v>
      </c>
      <c r="F20" s="66">
        <v>35552977</v>
      </c>
      <c r="G20" s="77"/>
      <c r="H20" s="77"/>
      <c r="I20" s="197" t="s">
        <v>119</v>
      </c>
      <c r="J20" s="198" t="s">
        <v>119</v>
      </c>
      <c r="K20" s="199" t="s">
        <v>119</v>
      </c>
      <c r="L20" s="64">
        <v>4.28</v>
      </c>
      <c r="M20" s="75">
        <v>0.47</v>
      </c>
      <c r="N20" s="66">
        <v>49384441.270000003</v>
      </c>
    </row>
    <row r="21" spans="1:14" s="51" customFormat="1" ht="24.75" customHeight="1"/>
    <row r="22" spans="1:14" ht="24.75" customHeight="1">
      <c r="A22" s="51"/>
      <c r="B22" s="51"/>
      <c r="G22" s="51"/>
      <c r="H22" s="51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5"/>
  <sheetViews>
    <sheetView tabSelected="1" topLeftCell="A58" zoomScale="130" zoomScaleNormal="130" workbookViewId="0">
      <selection activeCell="C78" sqref="C78"/>
    </sheetView>
  </sheetViews>
  <sheetFormatPr defaultColWidth="9" defaultRowHeight="17.25" customHeight="1"/>
  <cols>
    <col min="1" max="1" width="1.28515625" style="80" customWidth="1"/>
    <col min="2" max="2" width="28.85546875" style="86" customWidth="1"/>
    <col min="3" max="3" width="7.85546875" style="103" customWidth="1"/>
    <col min="4" max="4" width="9" style="86" customWidth="1"/>
    <col min="5" max="6" width="9.140625" style="86" customWidth="1"/>
    <col min="7" max="7" width="9.85546875" style="86" customWidth="1"/>
    <col min="8" max="8" width="9.7109375" style="86" customWidth="1"/>
    <col min="9" max="9" width="9.85546875" style="86" customWidth="1"/>
    <col min="10" max="10" width="9.85546875" style="104" customWidth="1"/>
    <col min="11" max="11" width="10" style="105" customWidth="1"/>
    <col min="12" max="12" width="9.7109375" style="106" customWidth="1"/>
    <col min="13" max="13" width="23.7109375" style="106" customWidth="1"/>
    <col min="14" max="14" width="23.42578125" style="107" customWidth="1"/>
    <col min="15" max="16384" width="9" style="86"/>
  </cols>
  <sheetData>
    <row r="1" spans="1:14" s="80" customFormat="1" ht="27.75" customHeight="1">
      <c r="A1" s="79"/>
      <c r="B1" s="241" t="s">
        <v>322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3"/>
    </row>
    <row r="2" spans="1:14" s="80" customFormat="1" ht="45" customHeight="1">
      <c r="B2" s="81" t="s">
        <v>15</v>
      </c>
      <c r="C2" s="82" t="s">
        <v>20</v>
      </c>
      <c r="D2" s="82" t="s">
        <v>21</v>
      </c>
      <c r="E2" s="82" t="s">
        <v>22</v>
      </c>
      <c r="F2" s="82" t="s">
        <v>23</v>
      </c>
      <c r="G2" s="82" t="s">
        <v>24</v>
      </c>
      <c r="H2" s="82" t="s">
        <v>25</v>
      </c>
      <c r="I2" s="82" t="s">
        <v>19</v>
      </c>
      <c r="J2" s="82" t="s">
        <v>26</v>
      </c>
      <c r="K2" s="83" t="s">
        <v>27</v>
      </c>
      <c r="L2" s="84" t="s">
        <v>28</v>
      </c>
      <c r="M2" s="84" t="s">
        <v>18</v>
      </c>
      <c r="N2" s="85" t="s">
        <v>7</v>
      </c>
    </row>
    <row r="3" spans="1:14" ht="15" customHeight="1">
      <c r="A3" s="86"/>
      <c r="B3" s="244" t="s">
        <v>29</v>
      </c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6"/>
    </row>
    <row r="4" spans="1:14" ht="15" customHeight="1">
      <c r="A4" s="86"/>
      <c r="B4" s="63" t="s">
        <v>186</v>
      </c>
      <c r="C4" s="87" t="s">
        <v>187</v>
      </c>
      <c r="D4" s="64">
        <v>0.7</v>
      </c>
      <c r="E4" s="64">
        <v>0.71</v>
      </c>
      <c r="F4" s="64">
        <v>0.7</v>
      </c>
      <c r="G4" s="64">
        <v>0.7</v>
      </c>
      <c r="H4" s="64">
        <v>0.7</v>
      </c>
      <c r="I4" s="64">
        <v>0.71</v>
      </c>
      <c r="J4" s="64">
        <v>0.7</v>
      </c>
      <c r="K4" s="88">
        <v>1.43</v>
      </c>
      <c r="L4" s="89">
        <v>27</v>
      </c>
      <c r="M4" s="66">
        <v>16896342</v>
      </c>
      <c r="N4" s="66">
        <v>11852439.4</v>
      </c>
    </row>
    <row r="5" spans="1:14" ht="15" customHeight="1">
      <c r="A5" s="86"/>
      <c r="B5" s="63" t="s">
        <v>296</v>
      </c>
      <c r="C5" s="87" t="s">
        <v>297</v>
      </c>
      <c r="D5" s="64">
        <v>0.3</v>
      </c>
      <c r="E5" s="64">
        <v>0.3</v>
      </c>
      <c r="F5" s="64">
        <v>0.3</v>
      </c>
      <c r="G5" s="64">
        <v>0.3</v>
      </c>
      <c r="H5" s="64">
        <v>0.3</v>
      </c>
      <c r="I5" s="64">
        <v>0.3</v>
      </c>
      <c r="J5" s="64">
        <v>0.3</v>
      </c>
      <c r="K5" s="88">
        <v>0</v>
      </c>
      <c r="L5" s="89">
        <v>2</v>
      </c>
      <c r="M5" s="66">
        <v>270000</v>
      </c>
      <c r="N5" s="66">
        <v>81000</v>
      </c>
    </row>
    <row r="6" spans="1:14" ht="15" customHeight="1">
      <c r="A6" s="86"/>
      <c r="B6" s="63" t="s">
        <v>286</v>
      </c>
      <c r="C6" s="87" t="s">
        <v>287</v>
      </c>
      <c r="D6" s="64">
        <v>0.27</v>
      </c>
      <c r="E6" s="64">
        <v>0.27</v>
      </c>
      <c r="F6" s="64">
        <v>0.27</v>
      </c>
      <c r="G6" s="64">
        <v>0.27</v>
      </c>
      <c r="H6" s="64">
        <v>0.27</v>
      </c>
      <c r="I6" s="64">
        <v>0.27</v>
      </c>
      <c r="J6" s="64">
        <v>0.27</v>
      </c>
      <c r="K6" s="88">
        <v>0</v>
      </c>
      <c r="L6" s="89">
        <v>8</v>
      </c>
      <c r="M6" s="66">
        <v>8500000</v>
      </c>
      <c r="N6" s="66">
        <v>2295000</v>
      </c>
    </row>
    <row r="7" spans="1:14" ht="15" customHeight="1">
      <c r="A7" s="86"/>
      <c r="B7" s="63" t="s">
        <v>105</v>
      </c>
      <c r="C7" s="87" t="s">
        <v>103</v>
      </c>
      <c r="D7" s="64">
        <v>0.23</v>
      </c>
      <c r="E7" s="64">
        <v>0.23</v>
      </c>
      <c r="F7" s="64">
        <v>0.22</v>
      </c>
      <c r="G7" s="64">
        <v>0.22</v>
      </c>
      <c r="H7" s="64">
        <v>0.22</v>
      </c>
      <c r="I7" s="64">
        <v>0.22</v>
      </c>
      <c r="J7" s="64">
        <v>0.23</v>
      </c>
      <c r="K7" s="88">
        <v>-4.3499999999999996</v>
      </c>
      <c r="L7" s="89">
        <v>21</v>
      </c>
      <c r="M7" s="66">
        <v>30552548</v>
      </c>
      <c r="N7" s="66">
        <v>6817086.04</v>
      </c>
    </row>
    <row r="8" spans="1:14" ht="15" customHeight="1">
      <c r="A8" s="86"/>
      <c r="B8" s="63" t="s">
        <v>177</v>
      </c>
      <c r="C8" s="87" t="s">
        <v>176</v>
      </c>
      <c r="D8" s="64">
        <v>1.01</v>
      </c>
      <c r="E8" s="64">
        <v>1.01</v>
      </c>
      <c r="F8" s="64">
        <v>1</v>
      </c>
      <c r="G8" s="64">
        <v>1</v>
      </c>
      <c r="H8" s="64">
        <v>1</v>
      </c>
      <c r="I8" s="64">
        <v>1</v>
      </c>
      <c r="J8" s="64">
        <v>1</v>
      </c>
      <c r="K8" s="88">
        <v>0</v>
      </c>
      <c r="L8" s="89">
        <v>8</v>
      </c>
      <c r="M8" s="66">
        <v>2212654</v>
      </c>
      <c r="N8" s="66">
        <v>2215780.54</v>
      </c>
    </row>
    <row r="9" spans="1:14" ht="15" customHeight="1">
      <c r="A9" s="86"/>
      <c r="B9" s="63" t="s">
        <v>242</v>
      </c>
      <c r="C9" s="87" t="s">
        <v>243</v>
      </c>
      <c r="D9" s="64">
        <v>0.06</v>
      </c>
      <c r="E9" s="64">
        <v>0.06</v>
      </c>
      <c r="F9" s="64">
        <v>0.06</v>
      </c>
      <c r="G9" s="64">
        <v>0.06</v>
      </c>
      <c r="H9" s="64">
        <v>0.06</v>
      </c>
      <c r="I9" s="64">
        <v>0.06</v>
      </c>
      <c r="J9" s="64">
        <v>0.06</v>
      </c>
      <c r="K9" s="88">
        <v>0</v>
      </c>
      <c r="L9" s="89">
        <v>14</v>
      </c>
      <c r="M9" s="66">
        <v>71828363</v>
      </c>
      <c r="N9" s="66">
        <v>4309701.78</v>
      </c>
    </row>
    <row r="10" spans="1:14" ht="15" customHeight="1">
      <c r="A10" s="86"/>
      <c r="B10" s="63" t="s">
        <v>106</v>
      </c>
      <c r="C10" s="87" t="s">
        <v>104</v>
      </c>
      <c r="D10" s="64">
        <v>2</v>
      </c>
      <c r="E10" s="64">
        <v>2.02</v>
      </c>
      <c r="F10" s="64">
        <v>1.99</v>
      </c>
      <c r="G10" s="64">
        <v>1.99</v>
      </c>
      <c r="H10" s="64">
        <v>1.97</v>
      </c>
      <c r="I10" s="64">
        <v>2.0099999999999998</v>
      </c>
      <c r="J10" s="64">
        <v>1.98</v>
      </c>
      <c r="K10" s="88">
        <v>1.52</v>
      </c>
      <c r="L10" s="89">
        <v>110</v>
      </c>
      <c r="M10" s="66">
        <v>323900621</v>
      </c>
      <c r="N10" s="66">
        <v>645124090.00999999</v>
      </c>
    </row>
    <row r="11" spans="1:14" ht="15" customHeight="1">
      <c r="A11" s="86"/>
      <c r="B11" s="63" t="s">
        <v>119</v>
      </c>
      <c r="C11" s="87" t="s">
        <v>120</v>
      </c>
      <c r="D11" s="64">
        <v>4.26</v>
      </c>
      <c r="E11" s="64">
        <v>4.3</v>
      </c>
      <c r="F11" s="64">
        <v>4.26</v>
      </c>
      <c r="G11" s="64">
        <v>4.29</v>
      </c>
      <c r="H11" s="64">
        <v>4.25</v>
      </c>
      <c r="I11" s="64">
        <v>4.28</v>
      </c>
      <c r="J11" s="64">
        <v>4.26</v>
      </c>
      <c r="K11" s="88">
        <v>0.47</v>
      </c>
      <c r="L11" s="89">
        <v>54</v>
      </c>
      <c r="M11" s="66">
        <v>11520048</v>
      </c>
      <c r="N11" s="66">
        <v>49384441.270000003</v>
      </c>
    </row>
    <row r="12" spans="1:14" ht="15" customHeight="1">
      <c r="A12" s="86"/>
      <c r="B12" s="63" t="s">
        <v>219</v>
      </c>
      <c r="C12" s="87" t="s">
        <v>220</v>
      </c>
      <c r="D12" s="64">
        <v>0.73</v>
      </c>
      <c r="E12" s="64">
        <v>0.73</v>
      </c>
      <c r="F12" s="64">
        <v>0.73</v>
      </c>
      <c r="G12" s="64">
        <v>0.73</v>
      </c>
      <c r="H12" s="64">
        <v>0.74</v>
      </c>
      <c r="I12" s="64">
        <v>0.73</v>
      </c>
      <c r="J12" s="64">
        <v>0.73</v>
      </c>
      <c r="K12" s="88">
        <v>0</v>
      </c>
      <c r="L12" s="89">
        <v>1</v>
      </c>
      <c r="M12" s="66">
        <v>5000</v>
      </c>
      <c r="N12" s="66">
        <v>3650</v>
      </c>
    </row>
    <row r="13" spans="1:14" ht="15" customHeight="1">
      <c r="A13" s="86"/>
      <c r="B13" s="63" t="s">
        <v>149</v>
      </c>
      <c r="C13" s="87" t="s">
        <v>150</v>
      </c>
      <c r="D13" s="64">
        <v>0.05</v>
      </c>
      <c r="E13" s="64">
        <v>0.05</v>
      </c>
      <c r="F13" s="64">
        <v>0.05</v>
      </c>
      <c r="G13" s="64">
        <v>0.05</v>
      </c>
      <c r="H13" s="64">
        <v>0.05</v>
      </c>
      <c r="I13" s="64">
        <v>0.05</v>
      </c>
      <c r="J13" s="64">
        <v>0.05</v>
      </c>
      <c r="K13" s="88">
        <v>0</v>
      </c>
      <c r="L13" s="89">
        <v>11</v>
      </c>
      <c r="M13" s="66">
        <v>5000</v>
      </c>
      <c r="N13" s="66">
        <v>250</v>
      </c>
    </row>
    <row r="14" spans="1:14" ht="15" customHeight="1">
      <c r="A14" s="86"/>
      <c r="B14" s="218" t="s">
        <v>115</v>
      </c>
      <c r="C14" s="219"/>
      <c r="D14" s="220"/>
      <c r="E14" s="221"/>
      <c r="F14" s="221"/>
      <c r="G14" s="221"/>
      <c r="H14" s="221"/>
      <c r="I14" s="221"/>
      <c r="J14" s="221"/>
      <c r="K14" s="222"/>
      <c r="L14" s="90">
        <f>SUM(L4:L13)</f>
        <v>256</v>
      </c>
      <c r="M14" s="90">
        <f>SUM(M4:M13)</f>
        <v>465690576</v>
      </c>
      <c r="N14" s="91">
        <f>SUM(N4:N13)</f>
        <v>722083439.03999996</v>
      </c>
    </row>
    <row r="15" spans="1:14" ht="15" customHeight="1">
      <c r="A15" s="86"/>
      <c r="B15" s="247" t="s">
        <v>30</v>
      </c>
      <c r="C15" s="248"/>
      <c r="D15" s="248"/>
      <c r="E15" s="248"/>
      <c r="F15" s="248"/>
      <c r="G15" s="248"/>
      <c r="H15" s="248"/>
      <c r="I15" s="248"/>
      <c r="J15" s="248"/>
      <c r="K15" s="248"/>
      <c r="L15" s="248"/>
      <c r="M15" s="248"/>
      <c r="N15" s="249"/>
    </row>
    <row r="16" spans="1:14" ht="15" customHeight="1">
      <c r="A16" s="86"/>
      <c r="B16" s="63" t="s">
        <v>180</v>
      </c>
      <c r="C16" s="87" t="s">
        <v>181</v>
      </c>
      <c r="D16" s="93">
        <v>12.11</v>
      </c>
      <c r="E16" s="93">
        <v>12.7</v>
      </c>
      <c r="F16" s="93">
        <v>12.11</v>
      </c>
      <c r="G16" s="93">
        <v>12.53</v>
      </c>
      <c r="H16" s="93">
        <v>12.05</v>
      </c>
      <c r="I16" s="93">
        <v>12.6</v>
      </c>
      <c r="J16" s="93">
        <v>12.11</v>
      </c>
      <c r="K16" s="88">
        <v>4.05</v>
      </c>
      <c r="L16" s="94">
        <v>245</v>
      </c>
      <c r="M16" s="91">
        <v>34450258</v>
      </c>
      <c r="N16" s="91">
        <v>431536853.93000001</v>
      </c>
    </row>
    <row r="17" spans="1:14" ht="15" customHeight="1">
      <c r="A17" s="86"/>
      <c r="B17" s="63" t="s">
        <v>262</v>
      </c>
      <c r="C17" s="87" t="s">
        <v>263</v>
      </c>
      <c r="D17" s="93">
        <v>2.5499999999999998</v>
      </c>
      <c r="E17" s="93">
        <v>2.5499999999999998</v>
      </c>
      <c r="F17" s="93">
        <v>2.5499999999999998</v>
      </c>
      <c r="G17" s="93">
        <v>2.5499999999999998</v>
      </c>
      <c r="H17" s="93">
        <v>2.5499999999999998</v>
      </c>
      <c r="I17" s="93">
        <v>2.5499999999999998</v>
      </c>
      <c r="J17" s="93">
        <v>2.5499999999999998</v>
      </c>
      <c r="K17" s="88">
        <v>0</v>
      </c>
      <c r="L17" s="94">
        <v>2</v>
      </c>
      <c r="M17" s="91">
        <v>7000</v>
      </c>
      <c r="N17" s="91">
        <v>17850</v>
      </c>
    </row>
    <row r="18" spans="1:14" ht="15" customHeight="1">
      <c r="A18" s="86"/>
      <c r="B18" s="239" t="s">
        <v>188</v>
      </c>
      <c r="C18" s="240"/>
      <c r="D18" s="220"/>
      <c r="E18" s="221"/>
      <c r="F18" s="221"/>
      <c r="G18" s="221"/>
      <c r="H18" s="221"/>
      <c r="I18" s="221"/>
      <c r="J18" s="221"/>
      <c r="K18" s="222"/>
      <c r="L18" s="92">
        <f>SUM(L16:L17)</f>
        <v>247</v>
      </c>
      <c r="M18" s="90">
        <f>SUM(M16:M17)</f>
        <v>34457258</v>
      </c>
      <c r="N18" s="66">
        <f>SUM(N16:N17)</f>
        <v>431554703.93000001</v>
      </c>
    </row>
    <row r="19" spans="1:14" ht="15" customHeight="1">
      <c r="A19" s="86"/>
      <c r="B19" s="210" t="s">
        <v>107</v>
      </c>
      <c r="C19" s="211"/>
      <c r="D19" s="211"/>
      <c r="E19" s="211"/>
      <c r="F19" s="211"/>
      <c r="G19" s="211"/>
      <c r="H19" s="211"/>
      <c r="I19" s="211"/>
      <c r="J19" s="211"/>
      <c r="K19" s="211"/>
      <c r="L19" s="211"/>
      <c r="M19" s="211"/>
      <c r="N19" s="212"/>
    </row>
    <row r="20" spans="1:14" ht="15" customHeight="1">
      <c r="A20" s="86"/>
      <c r="B20" s="63" t="s">
        <v>225</v>
      </c>
      <c r="C20" s="87" t="s">
        <v>226</v>
      </c>
      <c r="D20" s="93">
        <v>29.95</v>
      </c>
      <c r="E20" s="93">
        <v>29.95</v>
      </c>
      <c r="F20" s="93">
        <v>29.3</v>
      </c>
      <c r="G20" s="93">
        <v>29.45</v>
      </c>
      <c r="H20" s="93">
        <v>29.75</v>
      </c>
      <c r="I20" s="93">
        <v>29.45</v>
      </c>
      <c r="J20" s="93">
        <v>29.9</v>
      </c>
      <c r="K20" s="88">
        <v>-1.51</v>
      </c>
      <c r="L20" s="94">
        <v>41</v>
      </c>
      <c r="M20" s="91">
        <v>1515145</v>
      </c>
      <c r="N20" s="91">
        <v>44620456</v>
      </c>
    </row>
    <row r="21" spans="1:14" ht="15" customHeight="1">
      <c r="A21" s="86"/>
      <c r="B21" s="63" t="s">
        <v>236</v>
      </c>
      <c r="C21" s="87" t="s">
        <v>237</v>
      </c>
      <c r="D21" s="93">
        <v>3.29</v>
      </c>
      <c r="E21" s="93">
        <v>3.29</v>
      </c>
      <c r="F21" s="93">
        <v>3.2</v>
      </c>
      <c r="G21" s="93">
        <v>3.25</v>
      </c>
      <c r="H21" s="93">
        <v>3.3</v>
      </c>
      <c r="I21" s="93">
        <v>3.25</v>
      </c>
      <c r="J21" s="93">
        <v>3.29</v>
      </c>
      <c r="K21" s="88">
        <v>-1.22</v>
      </c>
      <c r="L21" s="94">
        <v>42</v>
      </c>
      <c r="M21" s="91">
        <v>6627435</v>
      </c>
      <c r="N21" s="91">
        <v>21571007.309999999</v>
      </c>
    </row>
    <row r="22" spans="1:14" ht="15" customHeight="1">
      <c r="A22" s="86"/>
      <c r="B22" s="239" t="s">
        <v>116</v>
      </c>
      <c r="C22" s="240"/>
      <c r="D22" s="215"/>
      <c r="E22" s="216"/>
      <c r="F22" s="216"/>
      <c r="G22" s="216"/>
      <c r="H22" s="216"/>
      <c r="I22" s="216"/>
      <c r="J22" s="216"/>
      <c r="K22" s="217"/>
      <c r="L22" s="95">
        <f>SUM(L20:L21)</f>
        <v>83</v>
      </c>
      <c r="M22" s="95">
        <f>SUM(M20:M21)</f>
        <v>8142580</v>
      </c>
      <c r="N22" s="95">
        <f>SUM(N20:N21)</f>
        <v>66191463.310000002</v>
      </c>
    </row>
    <row r="23" spans="1:14" ht="15" customHeight="1">
      <c r="A23" s="86"/>
      <c r="B23" s="210" t="s">
        <v>108</v>
      </c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2"/>
    </row>
    <row r="24" spans="1:14" ht="15" customHeight="1">
      <c r="A24" s="86"/>
      <c r="B24" s="63" t="s">
        <v>202</v>
      </c>
      <c r="C24" s="87" t="s">
        <v>203</v>
      </c>
      <c r="D24" s="93">
        <v>5.05</v>
      </c>
      <c r="E24" s="93">
        <v>5.0999999999999996</v>
      </c>
      <c r="F24" s="93">
        <v>5.03</v>
      </c>
      <c r="G24" s="93">
        <v>5.07</v>
      </c>
      <c r="H24" s="93">
        <v>4.99</v>
      </c>
      <c r="I24" s="93">
        <v>5.0999999999999996</v>
      </c>
      <c r="J24" s="93">
        <v>5.07</v>
      </c>
      <c r="K24" s="88">
        <v>0.59</v>
      </c>
      <c r="L24" s="94">
        <v>158</v>
      </c>
      <c r="M24" s="91">
        <v>106159567</v>
      </c>
      <c r="N24" s="91">
        <v>537900557.86000001</v>
      </c>
    </row>
    <row r="25" spans="1:14" ht="15" customHeight="1">
      <c r="A25" s="86"/>
      <c r="B25" s="63" t="s">
        <v>130</v>
      </c>
      <c r="C25" s="87" t="s">
        <v>131</v>
      </c>
      <c r="D25" s="93">
        <v>1.2</v>
      </c>
      <c r="E25" s="93">
        <v>1.2</v>
      </c>
      <c r="F25" s="93">
        <v>1.2</v>
      </c>
      <c r="G25" s="93">
        <v>1.2</v>
      </c>
      <c r="H25" s="93">
        <v>1.19</v>
      </c>
      <c r="I25" s="93">
        <v>1.2</v>
      </c>
      <c r="J25" s="93">
        <v>1.19</v>
      </c>
      <c r="K25" s="88">
        <v>0.84</v>
      </c>
      <c r="L25" s="94">
        <v>2</v>
      </c>
      <c r="M25" s="91">
        <v>250291</v>
      </c>
      <c r="N25" s="91">
        <v>300349.2</v>
      </c>
    </row>
    <row r="26" spans="1:14" ht="15" customHeight="1">
      <c r="A26" s="86"/>
      <c r="B26" s="63" t="s">
        <v>258</v>
      </c>
      <c r="C26" s="87" t="s">
        <v>259</v>
      </c>
      <c r="D26" s="93">
        <v>2.62</v>
      </c>
      <c r="E26" s="93">
        <v>2.97</v>
      </c>
      <c r="F26" s="93">
        <v>2.62</v>
      </c>
      <c r="G26" s="93">
        <v>2.95</v>
      </c>
      <c r="H26" s="93">
        <v>2.6</v>
      </c>
      <c r="I26" s="93">
        <v>2.97</v>
      </c>
      <c r="J26" s="93">
        <v>2.6</v>
      </c>
      <c r="K26" s="88">
        <v>14.23</v>
      </c>
      <c r="L26" s="94">
        <v>4</v>
      </c>
      <c r="M26" s="91">
        <v>2500</v>
      </c>
      <c r="N26" s="91">
        <v>7363</v>
      </c>
    </row>
    <row r="27" spans="1:14" ht="15" customHeight="1">
      <c r="A27" s="86"/>
      <c r="B27" s="63" t="s">
        <v>292</v>
      </c>
      <c r="C27" s="87" t="s">
        <v>293</v>
      </c>
      <c r="D27" s="93">
        <v>1.05</v>
      </c>
      <c r="E27" s="93">
        <v>1.05</v>
      </c>
      <c r="F27" s="93">
        <v>1</v>
      </c>
      <c r="G27" s="93">
        <v>1</v>
      </c>
      <c r="H27" s="93">
        <v>1.05</v>
      </c>
      <c r="I27" s="93">
        <v>1</v>
      </c>
      <c r="J27" s="93">
        <v>1.05</v>
      </c>
      <c r="K27" s="88">
        <v>-4.76</v>
      </c>
      <c r="L27" s="94">
        <v>7</v>
      </c>
      <c r="M27" s="91">
        <v>857523</v>
      </c>
      <c r="N27" s="91">
        <v>859882</v>
      </c>
    </row>
    <row r="28" spans="1:14" ht="15" customHeight="1">
      <c r="A28" s="86"/>
      <c r="B28" s="63" t="s">
        <v>298</v>
      </c>
      <c r="C28" s="87" t="s">
        <v>299</v>
      </c>
      <c r="D28" s="93">
        <v>2.5</v>
      </c>
      <c r="E28" s="93">
        <v>2.5499999999999998</v>
      </c>
      <c r="F28" s="93">
        <v>2.5</v>
      </c>
      <c r="G28" s="93">
        <v>2.5499999999999998</v>
      </c>
      <c r="H28" s="93">
        <v>2.5499999999999998</v>
      </c>
      <c r="I28" s="93">
        <v>2.5499999999999998</v>
      </c>
      <c r="J28" s="93">
        <v>2.5499999999999998</v>
      </c>
      <c r="K28" s="88">
        <v>0</v>
      </c>
      <c r="L28" s="94">
        <v>9</v>
      </c>
      <c r="M28" s="91">
        <v>2068328</v>
      </c>
      <c r="N28" s="91">
        <v>5273486.4000000004</v>
      </c>
    </row>
    <row r="29" spans="1:14" ht="15" customHeight="1">
      <c r="A29" s="86"/>
      <c r="B29" s="63" t="s">
        <v>209</v>
      </c>
      <c r="C29" s="87" t="s">
        <v>208</v>
      </c>
      <c r="D29" s="93">
        <v>2.4500000000000002</v>
      </c>
      <c r="E29" s="93">
        <v>2.4500000000000002</v>
      </c>
      <c r="F29" s="93">
        <v>2.42</v>
      </c>
      <c r="G29" s="93">
        <v>2.44</v>
      </c>
      <c r="H29" s="93">
        <v>2.4300000000000002</v>
      </c>
      <c r="I29" s="93">
        <v>2.42</v>
      </c>
      <c r="J29" s="93">
        <v>2.4500000000000002</v>
      </c>
      <c r="K29" s="88">
        <v>-1.22</v>
      </c>
      <c r="L29" s="94">
        <v>69</v>
      </c>
      <c r="M29" s="91">
        <v>35552977</v>
      </c>
      <c r="N29" s="91">
        <v>86694266.890000001</v>
      </c>
    </row>
    <row r="30" spans="1:14" ht="15" customHeight="1">
      <c r="A30" s="86"/>
      <c r="B30" s="63" t="s">
        <v>184</v>
      </c>
      <c r="C30" s="87" t="s">
        <v>185</v>
      </c>
      <c r="D30" s="93">
        <v>2.0499999999999998</v>
      </c>
      <c r="E30" s="93">
        <v>2.0499999999999998</v>
      </c>
      <c r="F30" s="93">
        <v>2.0499999999999998</v>
      </c>
      <c r="G30" s="93">
        <v>2.0499999999999998</v>
      </c>
      <c r="H30" s="93">
        <v>2</v>
      </c>
      <c r="I30" s="93">
        <v>2.0499999999999998</v>
      </c>
      <c r="J30" s="93">
        <v>2.0499999999999998</v>
      </c>
      <c r="K30" s="88">
        <v>0</v>
      </c>
      <c r="L30" s="94">
        <v>3</v>
      </c>
      <c r="M30" s="91">
        <v>1494900</v>
      </c>
      <c r="N30" s="91">
        <v>3064545</v>
      </c>
    </row>
    <row r="31" spans="1:14" ht="15" customHeight="1">
      <c r="A31" s="86"/>
      <c r="B31" s="63" t="s">
        <v>290</v>
      </c>
      <c r="C31" s="87" t="s">
        <v>291</v>
      </c>
      <c r="D31" s="93">
        <v>6.06</v>
      </c>
      <c r="E31" s="93">
        <v>6.06</v>
      </c>
      <c r="F31" s="93">
        <v>6</v>
      </c>
      <c r="G31" s="93">
        <v>6.01</v>
      </c>
      <c r="H31" s="93">
        <v>6.05</v>
      </c>
      <c r="I31" s="93">
        <v>6</v>
      </c>
      <c r="J31" s="93">
        <v>6.05</v>
      </c>
      <c r="K31" s="88">
        <v>-0.83</v>
      </c>
      <c r="L31" s="94">
        <v>34</v>
      </c>
      <c r="M31" s="91">
        <v>1849568</v>
      </c>
      <c r="N31" s="91">
        <v>11119807.4</v>
      </c>
    </row>
    <row r="32" spans="1:14" ht="15" customHeight="1">
      <c r="A32" s="86"/>
      <c r="B32" s="63" t="s">
        <v>270</v>
      </c>
      <c r="C32" s="87" t="s">
        <v>212</v>
      </c>
      <c r="D32" s="93">
        <v>2.2999999999999998</v>
      </c>
      <c r="E32" s="93">
        <v>2.2999999999999998</v>
      </c>
      <c r="F32" s="93">
        <v>2.25</v>
      </c>
      <c r="G32" s="93">
        <v>2.25</v>
      </c>
      <c r="H32" s="93">
        <v>2.2999999999999998</v>
      </c>
      <c r="I32" s="93">
        <v>2.25</v>
      </c>
      <c r="J32" s="93">
        <v>2.2999999999999998</v>
      </c>
      <c r="K32" s="88">
        <v>-2.17</v>
      </c>
      <c r="L32" s="94">
        <v>8</v>
      </c>
      <c r="M32" s="91">
        <v>520210</v>
      </c>
      <c r="N32" s="91">
        <v>1171542.8799999999</v>
      </c>
    </row>
    <row r="33" spans="1:14" ht="15" customHeight="1">
      <c r="A33" s="86"/>
      <c r="B33" s="213" t="s">
        <v>117</v>
      </c>
      <c r="C33" s="214"/>
      <c r="D33" s="215"/>
      <c r="E33" s="216"/>
      <c r="F33" s="216"/>
      <c r="G33" s="216"/>
      <c r="H33" s="216"/>
      <c r="I33" s="216"/>
      <c r="J33" s="216"/>
      <c r="K33" s="217"/>
      <c r="L33" s="95">
        <f>SUM(L24:L32)</f>
        <v>294</v>
      </c>
      <c r="M33" s="95">
        <f>SUM(M24:M32)</f>
        <v>148755864</v>
      </c>
      <c r="N33" s="95">
        <f>SUM(N24:N32)</f>
        <v>646391800.63</v>
      </c>
    </row>
    <row r="34" spans="1:14" ht="15" customHeight="1">
      <c r="A34" s="86"/>
      <c r="B34" s="210" t="s">
        <v>31</v>
      </c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2"/>
    </row>
    <row r="35" spans="1:14" ht="15" customHeight="1">
      <c r="A35" s="86"/>
      <c r="B35" s="63" t="s">
        <v>238</v>
      </c>
      <c r="C35" s="87" t="s">
        <v>239</v>
      </c>
      <c r="D35" s="93">
        <v>11.65</v>
      </c>
      <c r="E35" s="93">
        <v>11.7</v>
      </c>
      <c r="F35" s="93">
        <v>11.6</v>
      </c>
      <c r="G35" s="93">
        <v>11.6</v>
      </c>
      <c r="H35" s="93">
        <v>11.5</v>
      </c>
      <c r="I35" s="93">
        <v>11.7</v>
      </c>
      <c r="J35" s="93">
        <v>11.5</v>
      </c>
      <c r="K35" s="88">
        <v>1.74</v>
      </c>
      <c r="L35" s="94">
        <v>3</v>
      </c>
      <c r="M35" s="91">
        <v>100119</v>
      </c>
      <c r="N35" s="91">
        <v>1161417.3</v>
      </c>
    </row>
    <row r="36" spans="1:14" ht="15" customHeight="1">
      <c r="A36" s="86"/>
      <c r="B36" s="63" t="s">
        <v>161</v>
      </c>
      <c r="C36" s="87" t="s">
        <v>160</v>
      </c>
      <c r="D36" s="93">
        <v>9.0299999999999994</v>
      </c>
      <c r="E36" s="93">
        <v>9.0299999999999994</v>
      </c>
      <c r="F36" s="93">
        <v>9.0299999999999994</v>
      </c>
      <c r="G36" s="93">
        <v>9.0299999999999994</v>
      </c>
      <c r="H36" s="93">
        <v>8.9700000000000006</v>
      </c>
      <c r="I36" s="93">
        <v>9.0299999999999994</v>
      </c>
      <c r="J36" s="93">
        <v>8.9499999999999993</v>
      </c>
      <c r="K36" s="88">
        <v>0.89</v>
      </c>
      <c r="L36" s="94">
        <v>3</v>
      </c>
      <c r="M36" s="91">
        <v>600000</v>
      </c>
      <c r="N36" s="91">
        <v>5418000</v>
      </c>
    </row>
    <row r="37" spans="1:14" ht="15" customHeight="1">
      <c r="A37" s="86"/>
      <c r="B37" s="237" t="s">
        <v>121</v>
      </c>
      <c r="C37" s="238"/>
      <c r="D37" s="215"/>
      <c r="E37" s="216"/>
      <c r="F37" s="216"/>
      <c r="G37" s="216"/>
      <c r="H37" s="216"/>
      <c r="I37" s="216"/>
      <c r="J37" s="216"/>
      <c r="K37" s="217"/>
      <c r="L37" s="94">
        <f>SUM(L35:L36)</f>
        <v>6</v>
      </c>
      <c r="M37" s="91">
        <f>SUM(M35:M36)</f>
        <v>700119</v>
      </c>
      <c r="N37" s="91">
        <f>SUM(N35:N36)</f>
        <v>6579417.2999999998</v>
      </c>
    </row>
    <row r="38" spans="1:14" ht="15" customHeight="1">
      <c r="A38" s="86"/>
      <c r="B38" s="229" t="s">
        <v>109</v>
      </c>
      <c r="C38" s="230"/>
      <c r="D38" s="230"/>
      <c r="E38" s="230"/>
      <c r="F38" s="230"/>
      <c r="G38" s="230"/>
      <c r="H38" s="230"/>
      <c r="I38" s="230"/>
      <c r="J38" s="230"/>
      <c r="K38" s="230"/>
      <c r="L38" s="230"/>
      <c r="M38" s="230"/>
      <c r="N38" s="231"/>
    </row>
    <row r="39" spans="1:14" ht="15" customHeight="1">
      <c r="A39" s="86"/>
      <c r="B39" s="63" t="s">
        <v>163</v>
      </c>
      <c r="C39" s="87" t="s">
        <v>162</v>
      </c>
      <c r="D39" s="93">
        <v>5</v>
      </c>
      <c r="E39" s="93">
        <v>5</v>
      </c>
      <c r="F39" s="93">
        <v>5</v>
      </c>
      <c r="G39" s="93">
        <v>5</v>
      </c>
      <c r="H39" s="93">
        <v>5.45</v>
      </c>
      <c r="I39" s="93">
        <v>5</v>
      </c>
      <c r="J39" s="93">
        <v>5.45</v>
      </c>
      <c r="K39" s="88">
        <v>-8.26</v>
      </c>
      <c r="L39" s="94">
        <v>1</v>
      </c>
      <c r="M39" s="91">
        <v>1988</v>
      </c>
      <c r="N39" s="91">
        <v>9940</v>
      </c>
    </row>
    <row r="40" spans="1:14" ht="15" customHeight="1">
      <c r="A40" s="86"/>
      <c r="B40" s="63" t="s">
        <v>314</v>
      </c>
      <c r="C40" s="87" t="s">
        <v>315</v>
      </c>
      <c r="D40" s="93">
        <v>4.3600000000000003</v>
      </c>
      <c r="E40" s="93">
        <v>4.3600000000000003</v>
      </c>
      <c r="F40" s="93">
        <v>4.3600000000000003</v>
      </c>
      <c r="G40" s="93">
        <v>4.3600000000000003</v>
      </c>
      <c r="H40" s="93">
        <v>4.3499999999999996</v>
      </c>
      <c r="I40" s="93">
        <v>4.3600000000000003</v>
      </c>
      <c r="J40" s="93">
        <v>4.3600000000000003</v>
      </c>
      <c r="K40" s="88">
        <v>0</v>
      </c>
      <c r="L40" s="94">
        <v>2</v>
      </c>
      <c r="M40" s="91">
        <v>7000</v>
      </c>
      <c r="N40" s="91">
        <v>30520</v>
      </c>
    </row>
    <row r="41" spans="1:14" ht="15" customHeight="1">
      <c r="A41" s="86"/>
      <c r="B41" s="239" t="s">
        <v>118</v>
      </c>
      <c r="C41" s="240"/>
      <c r="D41" s="234"/>
      <c r="E41" s="235"/>
      <c r="F41" s="235"/>
      <c r="G41" s="235"/>
      <c r="H41" s="235"/>
      <c r="I41" s="235"/>
      <c r="J41" s="235"/>
      <c r="K41" s="236"/>
      <c r="L41" s="95">
        <f>SUM(L39:L40)</f>
        <v>3</v>
      </c>
      <c r="M41" s="95">
        <f>SUM(M39:M40)</f>
        <v>8988</v>
      </c>
      <c r="N41" s="95">
        <f>SUM(N39:N40)</f>
        <v>40460</v>
      </c>
    </row>
    <row r="42" spans="1:14" s="80" customFormat="1" ht="15" customHeight="1">
      <c r="B42" s="96" t="s">
        <v>32</v>
      </c>
      <c r="C42" s="223"/>
      <c r="D42" s="224"/>
      <c r="E42" s="224"/>
      <c r="F42" s="224"/>
      <c r="G42" s="224"/>
      <c r="H42" s="224"/>
      <c r="I42" s="224"/>
      <c r="J42" s="224"/>
      <c r="K42" s="225"/>
      <c r="L42" s="97">
        <f>L41+L37+L33+L22+L18+L14</f>
        <v>889</v>
      </c>
      <c r="M42" s="97">
        <f t="shared" ref="M42:N42" si="0">M41+M37+M33+M22+M18+M14</f>
        <v>657755385</v>
      </c>
      <c r="N42" s="97">
        <f t="shared" si="0"/>
        <v>1872841284.21</v>
      </c>
    </row>
    <row r="43" spans="1:14" s="80" customFormat="1" ht="27.75" customHeight="1">
      <c r="A43" s="79"/>
      <c r="B43" s="226" t="s">
        <v>323</v>
      </c>
      <c r="C43" s="227"/>
      <c r="D43" s="227"/>
      <c r="E43" s="227"/>
      <c r="F43" s="227"/>
      <c r="G43" s="227"/>
      <c r="H43" s="227"/>
      <c r="I43" s="227"/>
      <c r="J43" s="227"/>
      <c r="K43" s="227"/>
      <c r="L43" s="227"/>
      <c r="M43" s="227"/>
      <c r="N43" s="228"/>
    </row>
    <row r="44" spans="1:14" s="80" customFormat="1" ht="41.25" customHeight="1">
      <c r="B44" s="81" t="s">
        <v>15</v>
      </c>
      <c r="C44" s="82" t="s">
        <v>20</v>
      </c>
      <c r="D44" s="82" t="s">
        <v>21</v>
      </c>
      <c r="E44" s="82" t="s">
        <v>22</v>
      </c>
      <c r="F44" s="82" t="s">
        <v>23</v>
      </c>
      <c r="G44" s="82" t="s">
        <v>24</v>
      </c>
      <c r="H44" s="82" t="s">
        <v>25</v>
      </c>
      <c r="I44" s="82" t="s">
        <v>19</v>
      </c>
      <c r="J44" s="82" t="s">
        <v>26</v>
      </c>
      <c r="K44" s="83" t="s">
        <v>27</v>
      </c>
      <c r="L44" s="84" t="s">
        <v>28</v>
      </c>
      <c r="M44" s="84" t="s">
        <v>18</v>
      </c>
      <c r="N44" s="85" t="s">
        <v>7</v>
      </c>
    </row>
    <row r="45" spans="1:14" s="80" customFormat="1" ht="15" customHeight="1">
      <c r="B45" s="210" t="s">
        <v>29</v>
      </c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2"/>
    </row>
    <row r="46" spans="1:14" ht="15" customHeight="1">
      <c r="A46" s="86"/>
      <c r="B46" s="63" t="s">
        <v>310</v>
      </c>
      <c r="C46" s="87" t="s">
        <v>311</v>
      </c>
      <c r="D46" s="64">
        <v>0.68</v>
      </c>
      <c r="E46" s="64">
        <v>0.68</v>
      </c>
      <c r="F46" s="64">
        <v>0.68</v>
      </c>
      <c r="G46" s="64">
        <v>0.68</v>
      </c>
      <c r="H46" s="64">
        <v>0.68</v>
      </c>
      <c r="I46" s="64">
        <v>0.68</v>
      </c>
      <c r="J46" s="64">
        <v>0.68</v>
      </c>
      <c r="K46" s="88">
        <v>0</v>
      </c>
      <c r="L46" s="89">
        <v>7</v>
      </c>
      <c r="M46" s="66">
        <v>2000000</v>
      </c>
      <c r="N46" s="66">
        <v>1360000</v>
      </c>
    </row>
    <row r="47" spans="1:14" ht="15" customHeight="1">
      <c r="A47" s="86"/>
      <c r="B47" s="63" t="s">
        <v>272</v>
      </c>
      <c r="C47" s="87" t="s">
        <v>271</v>
      </c>
      <c r="D47" s="64">
        <v>0.22</v>
      </c>
      <c r="E47" s="64">
        <v>0.22</v>
      </c>
      <c r="F47" s="64">
        <v>0.2</v>
      </c>
      <c r="G47" s="64">
        <v>0.21</v>
      </c>
      <c r="H47" s="64">
        <v>0.22</v>
      </c>
      <c r="I47" s="64">
        <v>0.22</v>
      </c>
      <c r="J47" s="64">
        <v>0.22</v>
      </c>
      <c r="K47" s="88">
        <v>0</v>
      </c>
      <c r="L47" s="89">
        <v>4</v>
      </c>
      <c r="M47" s="66">
        <v>4000000</v>
      </c>
      <c r="N47" s="66">
        <v>840100</v>
      </c>
    </row>
    <row r="48" spans="1:14" s="80" customFormat="1" ht="15" customHeight="1">
      <c r="B48" s="237" t="s">
        <v>115</v>
      </c>
      <c r="C48" s="238"/>
      <c r="D48" s="215"/>
      <c r="E48" s="216"/>
      <c r="F48" s="216"/>
      <c r="G48" s="216"/>
      <c r="H48" s="216"/>
      <c r="I48" s="216"/>
      <c r="J48" s="216"/>
      <c r="K48" s="217"/>
      <c r="L48" s="90">
        <f>SUM(L46:L47)</f>
        <v>11</v>
      </c>
      <c r="M48" s="90">
        <f>SUM(M46:M47)</f>
        <v>6000000</v>
      </c>
      <c r="N48" s="91">
        <f>SUM(N46:N47)</f>
        <v>2200100</v>
      </c>
    </row>
    <row r="49" spans="1:14" s="80" customFormat="1" ht="15" customHeight="1">
      <c r="B49" s="210" t="s">
        <v>107</v>
      </c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2"/>
    </row>
    <row r="50" spans="1:14" ht="15" customHeight="1">
      <c r="A50" s="86"/>
      <c r="B50" s="63" t="s">
        <v>33</v>
      </c>
      <c r="C50" s="87" t="s">
        <v>34</v>
      </c>
      <c r="D50" s="64">
        <v>1.5</v>
      </c>
      <c r="E50" s="64">
        <v>1.51</v>
      </c>
      <c r="F50" s="64">
        <v>1.5</v>
      </c>
      <c r="G50" s="64">
        <v>1.51</v>
      </c>
      <c r="H50" s="64">
        <v>1.56</v>
      </c>
      <c r="I50" s="64">
        <v>1.51</v>
      </c>
      <c r="J50" s="64">
        <v>1.56</v>
      </c>
      <c r="K50" s="88">
        <v>-3.21</v>
      </c>
      <c r="L50" s="89">
        <v>2</v>
      </c>
      <c r="M50" s="66">
        <v>68652</v>
      </c>
      <c r="N50" s="66">
        <v>103571.13</v>
      </c>
    </row>
    <row r="51" spans="1:14" ht="15" customHeight="1">
      <c r="A51" s="86"/>
      <c r="B51" s="237" t="s">
        <v>116</v>
      </c>
      <c r="C51" s="238"/>
      <c r="D51" s="215"/>
      <c r="E51" s="216"/>
      <c r="F51" s="216"/>
      <c r="G51" s="216"/>
      <c r="H51" s="216"/>
      <c r="I51" s="216"/>
      <c r="J51" s="216"/>
      <c r="K51" s="217"/>
      <c r="L51" s="95">
        <f>SUM(L50)</f>
        <v>2</v>
      </c>
      <c r="M51" s="95">
        <f>SUM(M50)</f>
        <v>68652</v>
      </c>
      <c r="N51" s="95">
        <f>SUM(N50)</f>
        <v>103571.13</v>
      </c>
    </row>
    <row r="52" spans="1:14" ht="15" customHeight="1">
      <c r="A52" s="86"/>
      <c r="B52" s="210" t="s">
        <v>108</v>
      </c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2"/>
    </row>
    <row r="53" spans="1:14" ht="15" customHeight="1">
      <c r="A53" s="86"/>
      <c r="B53" s="63" t="s">
        <v>35</v>
      </c>
      <c r="C53" s="87" t="s">
        <v>36</v>
      </c>
      <c r="D53" s="93">
        <v>3.4</v>
      </c>
      <c r="E53" s="93">
        <v>3.4</v>
      </c>
      <c r="F53" s="93">
        <v>3.37</v>
      </c>
      <c r="G53" s="93">
        <v>3.37</v>
      </c>
      <c r="H53" s="93">
        <v>3.36</v>
      </c>
      <c r="I53" s="64">
        <v>3.37</v>
      </c>
      <c r="J53" s="64">
        <v>3.4</v>
      </c>
      <c r="K53" s="88">
        <v>-0.88</v>
      </c>
      <c r="L53" s="89">
        <v>9</v>
      </c>
      <c r="M53" s="66">
        <v>757261</v>
      </c>
      <c r="N53" s="66">
        <v>2551974.04</v>
      </c>
    </row>
    <row r="54" spans="1:14" ht="15" customHeight="1">
      <c r="A54" s="86"/>
      <c r="B54" s="237" t="s">
        <v>117</v>
      </c>
      <c r="C54" s="238"/>
      <c r="D54" s="215"/>
      <c r="E54" s="216"/>
      <c r="F54" s="216"/>
      <c r="G54" s="216"/>
      <c r="H54" s="216"/>
      <c r="I54" s="216"/>
      <c r="J54" s="216"/>
      <c r="K54" s="217"/>
      <c r="L54" s="95">
        <f>SUM(L53)</f>
        <v>9</v>
      </c>
      <c r="M54" s="95">
        <f>SUM(M53)</f>
        <v>757261</v>
      </c>
      <c r="N54" s="95">
        <f>SUM(N53)</f>
        <v>2551974.04</v>
      </c>
    </row>
    <row r="55" spans="1:14" ht="15" customHeight="1">
      <c r="A55" s="86"/>
      <c r="B55" s="210" t="s">
        <v>31</v>
      </c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2"/>
    </row>
    <row r="56" spans="1:14" ht="15" customHeight="1">
      <c r="A56" s="86"/>
      <c r="B56" s="63" t="s">
        <v>227</v>
      </c>
      <c r="C56" s="98" t="s">
        <v>228</v>
      </c>
      <c r="D56" s="93">
        <v>28.25</v>
      </c>
      <c r="E56" s="93">
        <v>28.25</v>
      </c>
      <c r="F56" s="93">
        <v>28.25</v>
      </c>
      <c r="G56" s="93">
        <v>28.25</v>
      </c>
      <c r="H56" s="93">
        <v>28</v>
      </c>
      <c r="I56" s="64">
        <v>28.25</v>
      </c>
      <c r="J56" s="64">
        <v>28</v>
      </c>
      <c r="K56" s="88">
        <v>0.89</v>
      </c>
      <c r="L56" s="89">
        <v>1</v>
      </c>
      <c r="M56" s="66">
        <v>90000</v>
      </c>
      <c r="N56" s="66">
        <v>2542500</v>
      </c>
    </row>
    <row r="57" spans="1:14" ht="15" customHeight="1">
      <c r="A57" s="86"/>
      <c r="B57" s="237" t="s">
        <v>121</v>
      </c>
      <c r="C57" s="238"/>
      <c r="D57" s="215"/>
      <c r="E57" s="216"/>
      <c r="F57" s="216"/>
      <c r="G57" s="216"/>
      <c r="H57" s="216"/>
      <c r="I57" s="216"/>
      <c r="J57" s="216"/>
      <c r="K57" s="217"/>
      <c r="L57" s="95">
        <f>SUM(L56)</f>
        <v>1</v>
      </c>
      <c r="M57" s="95">
        <f>SUM(M56)</f>
        <v>90000</v>
      </c>
      <c r="N57" s="95">
        <f>SUM(N56)</f>
        <v>2542500</v>
      </c>
    </row>
    <row r="58" spans="1:14" s="80" customFormat="1" ht="15" customHeight="1">
      <c r="B58" s="96" t="s">
        <v>204</v>
      </c>
      <c r="C58" s="223"/>
      <c r="D58" s="224"/>
      <c r="E58" s="224"/>
      <c r="F58" s="224"/>
      <c r="G58" s="224"/>
      <c r="H58" s="224"/>
      <c r="I58" s="224"/>
      <c r="J58" s="224"/>
      <c r="K58" s="225"/>
      <c r="L58" s="97">
        <f>L57+L54+L51+L48</f>
        <v>23</v>
      </c>
      <c r="M58" s="97">
        <f t="shared" ref="M58:N58" si="1">M57+M54+M51+M48</f>
        <v>6915913</v>
      </c>
      <c r="N58" s="97">
        <f t="shared" si="1"/>
        <v>7398145.1699999999</v>
      </c>
    </row>
    <row r="59" spans="1:14" s="80" customFormat="1" ht="30" customHeight="1">
      <c r="A59" s="79"/>
      <c r="B59" s="226" t="s">
        <v>324</v>
      </c>
      <c r="C59" s="227"/>
      <c r="D59" s="227"/>
      <c r="E59" s="227"/>
      <c r="F59" s="227"/>
      <c r="G59" s="227"/>
      <c r="H59" s="227"/>
      <c r="I59" s="227"/>
      <c r="J59" s="227"/>
      <c r="K59" s="227"/>
      <c r="L59" s="227"/>
      <c r="M59" s="227"/>
      <c r="N59" s="228"/>
    </row>
    <row r="60" spans="1:14" s="80" customFormat="1" ht="43.5" customHeight="1">
      <c r="B60" s="81" t="s">
        <v>15</v>
      </c>
      <c r="C60" s="82" t="s">
        <v>20</v>
      </c>
      <c r="D60" s="82" t="s">
        <v>21</v>
      </c>
      <c r="E60" s="82" t="s">
        <v>22</v>
      </c>
      <c r="F60" s="82" t="s">
        <v>23</v>
      </c>
      <c r="G60" s="82" t="s">
        <v>24</v>
      </c>
      <c r="H60" s="82" t="s">
        <v>25</v>
      </c>
      <c r="I60" s="82" t="s">
        <v>19</v>
      </c>
      <c r="J60" s="82" t="s">
        <v>26</v>
      </c>
      <c r="K60" s="83" t="s">
        <v>27</v>
      </c>
      <c r="L60" s="84" t="s">
        <v>28</v>
      </c>
      <c r="M60" s="84" t="s">
        <v>18</v>
      </c>
      <c r="N60" s="85" t="s">
        <v>7</v>
      </c>
    </row>
    <row r="61" spans="1:14" s="80" customFormat="1" ht="15" customHeight="1">
      <c r="B61" s="244" t="s">
        <v>29</v>
      </c>
      <c r="C61" s="245"/>
      <c r="D61" s="245"/>
      <c r="E61" s="245"/>
      <c r="F61" s="245"/>
      <c r="G61" s="245"/>
      <c r="H61" s="245"/>
      <c r="I61" s="245"/>
      <c r="J61" s="245"/>
      <c r="K61" s="245"/>
      <c r="L61" s="245"/>
      <c r="M61" s="245"/>
      <c r="N61" s="246"/>
    </row>
    <row r="62" spans="1:14" ht="15" customHeight="1">
      <c r="A62" s="86"/>
      <c r="B62" s="63" t="s">
        <v>252</v>
      </c>
      <c r="C62" s="87" t="s">
        <v>253</v>
      </c>
      <c r="D62" s="93">
        <v>0.09</v>
      </c>
      <c r="E62" s="93">
        <v>0.09</v>
      </c>
      <c r="F62" s="93">
        <v>0.09</v>
      </c>
      <c r="G62" s="93">
        <v>0.09</v>
      </c>
      <c r="H62" s="93">
        <v>0.09</v>
      </c>
      <c r="I62" s="93">
        <v>0.09</v>
      </c>
      <c r="J62" s="93">
        <v>0.09</v>
      </c>
      <c r="K62" s="75">
        <v>0</v>
      </c>
      <c r="L62" s="118">
        <v>2</v>
      </c>
      <c r="M62" s="91">
        <v>100000000</v>
      </c>
      <c r="N62" s="91">
        <v>9000000</v>
      </c>
    </row>
    <row r="63" spans="1:14" s="80" customFormat="1" ht="15" customHeight="1">
      <c r="B63" s="218" t="s">
        <v>115</v>
      </c>
      <c r="C63" s="219"/>
      <c r="D63" s="220"/>
      <c r="E63" s="221"/>
      <c r="F63" s="221"/>
      <c r="G63" s="221"/>
      <c r="H63" s="221"/>
      <c r="I63" s="221"/>
      <c r="J63" s="221"/>
      <c r="K63" s="222"/>
      <c r="L63" s="90">
        <f>SUM(L62)</f>
        <v>2</v>
      </c>
      <c r="M63" s="90">
        <f>SUM(M62)</f>
        <v>100000000</v>
      </c>
      <c r="N63" s="91">
        <f>SUM(N62)</f>
        <v>9000000</v>
      </c>
    </row>
    <row r="64" spans="1:14" ht="15" customHeight="1">
      <c r="A64" s="86"/>
      <c r="B64" s="210" t="s">
        <v>107</v>
      </c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2"/>
    </row>
    <row r="65" spans="1:14" ht="15" customHeight="1">
      <c r="A65" s="86"/>
      <c r="B65" s="63" t="s">
        <v>155</v>
      </c>
      <c r="C65" s="87" t="s">
        <v>156</v>
      </c>
      <c r="D65" s="93">
        <v>1.2</v>
      </c>
      <c r="E65" s="93">
        <v>1.2</v>
      </c>
      <c r="F65" s="93">
        <v>1.2</v>
      </c>
      <c r="G65" s="93">
        <v>1.2</v>
      </c>
      <c r="H65" s="93">
        <v>1.2</v>
      </c>
      <c r="I65" s="93">
        <v>1.2</v>
      </c>
      <c r="J65" s="93">
        <v>1.2</v>
      </c>
      <c r="K65" s="75">
        <v>0</v>
      </c>
      <c r="L65" s="118">
        <v>1</v>
      </c>
      <c r="M65" s="91">
        <v>13000</v>
      </c>
      <c r="N65" s="91">
        <v>15600</v>
      </c>
    </row>
    <row r="66" spans="1:14" ht="15" customHeight="1">
      <c r="A66" s="86"/>
      <c r="B66" s="63" t="s">
        <v>110</v>
      </c>
      <c r="C66" s="87" t="s">
        <v>42</v>
      </c>
      <c r="D66" s="93">
        <v>1.7</v>
      </c>
      <c r="E66" s="93">
        <v>1.7</v>
      </c>
      <c r="F66" s="93">
        <v>1.7</v>
      </c>
      <c r="G66" s="93">
        <v>1.7</v>
      </c>
      <c r="H66" s="93">
        <v>1.78</v>
      </c>
      <c r="I66" s="93">
        <v>1.7</v>
      </c>
      <c r="J66" s="93">
        <v>1.78</v>
      </c>
      <c r="K66" s="75">
        <v>-4.49</v>
      </c>
      <c r="L66" s="118">
        <v>2</v>
      </c>
      <c r="M66" s="91">
        <v>57800</v>
      </c>
      <c r="N66" s="91">
        <v>98260</v>
      </c>
    </row>
    <row r="67" spans="1:14" ht="15" customHeight="1">
      <c r="A67" s="86"/>
      <c r="B67" s="239" t="s">
        <v>116</v>
      </c>
      <c r="C67" s="240"/>
      <c r="D67" s="215"/>
      <c r="E67" s="216"/>
      <c r="F67" s="216"/>
      <c r="G67" s="216"/>
      <c r="H67" s="216"/>
      <c r="I67" s="216"/>
      <c r="J67" s="216"/>
      <c r="K67" s="217"/>
      <c r="L67" s="95">
        <f>SUM(L65:L66)</f>
        <v>3</v>
      </c>
      <c r="M67" s="95">
        <f>SUM(M65:M66)</f>
        <v>70800</v>
      </c>
      <c r="N67" s="95">
        <f>SUM(N65:N66)</f>
        <v>113860</v>
      </c>
    </row>
    <row r="68" spans="1:14" ht="15" customHeight="1">
      <c r="A68" s="86"/>
      <c r="B68" s="210" t="s">
        <v>108</v>
      </c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2"/>
    </row>
    <row r="69" spans="1:14" ht="15" customHeight="1">
      <c r="A69" s="86"/>
      <c r="B69" s="63" t="s">
        <v>153</v>
      </c>
      <c r="C69" s="87" t="s">
        <v>154</v>
      </c>
      <c r="D69" s="93">
        <v>1.45</v>
      </c>
      <c r="E69" s="93">
        <v>1.52</v>
      </c>
      <c r="F69" s="93">
        <v>1.45</v>
      </c>
      <c r="G69" s="93">
        <v>1.5</v>
      </c>
      <c r="H69" s="93">
        <v>1.44</v>
      </c>
      <c r="I69" s="93">
        <v>1.52</v>
      </c>
      <c r="J69" s="93">
        <v>1.45</v>
      </c>
      <c r="K69" s="75">
        <v>4.83</v>
      </c>
      <c r="L69" s="118">
        <v>33</v>
      </c>
      <c r="M69" s="91">
        <v>12935606</v>
      </c>
      <c r="N69" s="91">
        <v>19412581.120000001</v>
      </c>
    </row>
    <row r="70" spans="1:14" ht="15" customHeight="1">
      <c r="A70" s="86"/>
      <c r="B70" s="63" t="s">
        <v>256</v>
      </c>
      <c r="C70" s="87" t="s">
        <v>257</v>
      </c>
      <c r="D70" s="93">
        <v>1.92</v>
      </c>
      <c r="E70" s="93">
        <v>1.92</v>
      </c>
      <c r="F70" s="93">
        <v>1.92</v>
      </c>
      <c r="G70" s="93">
        <v>1.92</v>
      </c>
      <c r="H70" s="93">
        <v>1.92</v>
      </c>
      <c r="I70" s="93">
        <v>1.92</v>
      </c>
      <c r="J70" s="93">
        <v>1.92</v>
      </c>
      <c r="K70" s="75">
        <v>0</v>
      </c>
      <c r="L70" s="118">
        <v>4</v>
      </c>
      <c r="M70" s="91">
        <v>3000000</v>
      </c>
      <c r="N70" s="91">
        <v>5760000</v>
      </c>
    </row>
    <row r="71" spans="1:14" ht="15" customHeight="1">
      <c r="A71" s="86"/>
      <c r="B71" s="63" t="s">
        <v>151</v>
      </c>
      <c r="C71" s="87" t="s">
        <v>152</v>
      </c>
      <c r="D71" s="93">
        <v>0.71</v>
      </c>
      <c r="E71" s="93">
        <v>0.71</v>
      </c>
      <c r="F71" s="93">
        <v>0.68</v>
      </c>
      <c r="G71" s="93">
        <v>0.68</v>
      </c>
      <c r="H71" s="93">
        <v>0.7</v>
      </c>
      <c r="I71" s="93">
        <v>0.68</v>
      </c>
      <c r="J71" s="93">
        <v>0.71</v>
      </c>
      <c r="K71" s="75">
        <v>-4.2300000000000004</v>
      </c>
      <c r="L71" s="118">
        <v>9</v>
      </c>
      <c r="M71" s="91">
        <v>663718</v>
      </c>
      <c r="N71" s="91">
        <v>452415.74</v>
      </c>
    </row>
    <row r="72" spans="1:14" ht="15" customHeight="1">
      <c r="A72" s="86"/>
      <c r="B72" s="63" t="s">
        <v>38</v>
      </c>
      <c r="C72" s="87" t="s">
        <v>39</v>
      </c>
      <c r="D72" s="93">
        <v>1.19</v>
      </c>
      <c r="E72" s="93">
        <v>1.19</v>
      </c>
      <c r="F72" s="93">
        <v>1.1599999999999999</v>
      </c>
      <c r="G72" s="93">
        <v>1.17</v>
      </c>
      <c r="H72" s="93">
        <v>1.17</v>
      </c>
      <c r="I72" s="93">
        <v>1.17</v>
      </c>
      <c r="J72" s="93">
        <v>1.18</v>
      </c>
      <c r="K72" s="75">
        <v>-0.85</v>
      </c>
      <c r="L72" s="118">
        <v>31</v>
      </c>
      <c r="M72" s="91">
        <v>15852275</v>
      </c>
      <c r="N72" s="91">
        <v>18612186.149999999</v>
      </c>
    </row>
    <row r="73" spans="1:14" ht="15" customHeight="1">
      <c r="A73" s="86"/>
      <c r="B73" s="213" t="s">
        <v>117</v>
      </c>
      <c r="C73" s="214"/>
      <c r="D73" s="215"/>
      <c r="E73" s="216"/>
      <c r="F73" s="216"/>
      <c r="G73" s="216"/>
      <c r="H73" s="216"/>
      <c r="I73" s="216"/>
      <c r="J73" s="216"/>
      <c r="K73" s="217"/>
      <c r="L73" s="95">
        <f>SUM(L69:L72)</f>
        <v>77</v>
      </c>
      <c r="M73" s="95">
        <f>SUM(M69:M72)</f>
        <v>32451599</v>
      </c>
      <c r="N73" s="95">
        <f>SUM(N69:N72)</f>
        <v>44237183.009999998</v>
      </c>
    </row>
    <row r="74" spans="1:14" ht="15" customHeight="1">
      <c r="A74" s="86"/>
      <c r="B74" s="229" t="s">
        <v>31</v>
      </c>
      <c r="C74" s="230"/>
      <c r="D74" s="230"/>
      <c r="E74" s="230"/>
      <c r="F74" s="230"/>
      <c r="G74" s="230"/>
      <c r="H74" s="230"/>
      <c r="I74" s="230"/>
      <c r="J74" s="230"/>
      <c r="K74" s="230"/>
      <c r="L74" s="230"/>
      <c r="M74" s="230"/>
      <c r="N74" s="231"/>
    </row>
    <row r="75" spans="1:14" ht="15" customHeight="1">
      <c r="A75" s="86"/>
      <c r="B75" s="63" t="s">
        <v>207</v>
      </c>
      <c r="C75" s="87" t="s">
        <v>157</v>
      </c>
      <c r="D75" s="93">
        <v>27.5</v>
      </c>
      <c r="E75" s="99">
        <v>28</v>
      </c>
      <c r="F75" s="99">
        <v>27.5</v>
      </c>
      <c r="G75" s="99">
        <v>27.8</v>
      </c>
      <c r="H75" s="99">
        <v>27.5</v>
      </c>
      <c r="I75" s="99">
        <v>28</v>
      </c>
      <c r="J75" s="99">
        <v>27.5</v>
      </c>
      <c r="K75" s="100">
        <v>1.82</v>
      </c>
      <c r="L75" s="101">
        <v>2</v>
      </c>
      <c r="M75" s="102">
        <v>245</v>
      </c>
      <c r="N75" s="102">
        <v>6810</v>
      </c>
    </row>
    <row r="76" spans="1:14" ht="15" customHeight="1">
      <c r="A76" s="86"/>
      <c r="B76" s="232" t="s">
        <v>121</v>
      </c>
      <c r="C76" s="233"/>
      <c r="D76" s="234"/>
      <c r="E76" s="235"/>
      <c r="F76" s="235"/>
      <c r="G76" s="235"/>
      <c r="H76" s="235"/>
      <c r="I76" s="235"/>
      <c r="J76" s="235"/>
      <c r="K76" s="236"/>
      <c r="L76" s="95">
        <f>SUM(L75)</f>
        <v>2</v>
      </c>
      <c r="M76" s="95">
        <f>SUM(M75)</f>
        <v>245</v>
      </c>
      <c r="N76" s="95">
        <f>SUM(N75)</f>
        <v>6810</v>
      </c>
    </row>
    <row r="77" spans="1:14" ht="15" customHeight="1">
      <c r="A77" s="86"/>
      <c r="B77" s="229" t="s">
        <v>109</v>
      </c>
      <c r="C77" s="230"/>
      <c r="D77" s="230"/>
      <c r="E77" s="230"/>
      <c r="F77" s="230"/>
      <c r="G77" s="230"/>
      <c r="H77" s="230"/>
      <c r="I77" s="230"/>
      <c r="J77" s="230"/>
      <c r="K77" s="230"/>
      <c r="L77" s="230"/>
      <c r="M77" s="230"/>
      <c r="N77" s="231"/>
    </row>
    <row r="78" spans="1:14" ht="15" customHeight="1">
      <c r="A78" s="86"/>
      <c r="B78" s="63" t="s">
        <v>273</v>
      </c>
      <c r="C78" s="87" t="s">
        <v>274</v>
      </c>
      <c r="D78" s="93">
        <v>6</v>
      </c>
      <c r="E78" s="99">
        <v>6.05</v>
      </c>
      <c r="F78" s="99">
        <v>5.83</v>
      </c>
      <c r="G78" s="99">
        <v>5.96</v>
      </c>
      <c r="H78" s="99">
        <v>5.99</v>
      </c>
      <c r="I78" s="99">
        <v>5.85</v>
      </c>
      <c r="J78" s="99">
        <v>6</v>
      </c>
      <c r="K78" s="100">
        <v>-2.5000000000000022</v>
      </c>
      <c r="L78" s="101">
        <v>52</v>
      </c>
      <c r="M78" s="102">
        <v>6213325</v>
      </c>
      <c r="N78" s="102">
        <v>37023350</v>
      </c>
    </row>
    <row r="79" spans="1:14" ht="15" customHeight="1">
      <c r="A79" s="86"/>
      <c r="B79" s="237" t="s">
        <v>118</v>
      </c>
      <c r="C79" s="238"/>
      <c r="D79" s="234"/>
      <c r="E79" s="235"/>
      <c r="F79" s="235"/>
      <c r="G79" s="235"/>
      <c r="H79" s="235"/>
      <c r="I79" s="235"/>
      <c r="J79" s="235"/>
      <c r="K79" s="236"/>
      <c r="L79" s="95">
        <f>SUM(L78)</f>
        <v>52</v>
      </c>
      <c r="M79" s="95">
        <f>SUM(M78)</f>
        <v>6213325</v>
      </c>
      <c r="N79" s="95">
        <f>SUM(N78)</f>
        <v>37023350</v>
      </c>
    </row>
    <row r="80" spans="1:14" s="80" customFormat="1" ht="15" customHeight="1">
      <c r="B80" s="96" t="s">
        <v>87</v>
      </c>
      <c r="C80" s="223"/>
      <c r="D80" s="224"/>
      <c r="E80" s="224"/>
      <c r="F80" s="224"/>
      <c r="G80" s="224"/>
      <c r="H80" s="224"/>
      <c r="I80" s="224"/>
      <c r="J80" s="224"/>
      <c r="K80" s="225"/>
      <c r="L80" s="97">
        <f>L79+L73+L76+L67+L63</f>
        <v>136</v>
      </c>
      <c r="M80" s="97">
        <f t="shared" ref="M80:N80" si="2">M79+M73+M76+M67+M63</f>
        <v>138735969</v>
      </c>
      <c r="N80" s="97">
        <f t="shared" si="2"/>
        <v>90381203.00999999</v>
      </c>
    </row>
    <row r="81" spans="1:14" s="80" customFormat="1" ht="15" customHeight="1">
      <c r="B81" s="96" t="s">
        <v>40</v>
      </c>
      <c r="C81" s="223"/>
      <c r="D81" s="224"/>
      <c r="E81" s="224"/>
      <c r="F81" s="224"/>
      <c r="G81" s="224"/>
      <c r="H81" s="224"/>
      <c r="I81" s="224"/>
      <c r="J81" s="224"/>
      <c r="K81" s="225"/>
      <c r="L81" s="97">
        <f>L80+L58+L42</f>
        <v>1048</v>
      </c>
      <c r="M81" s="97">
        <f>M80+M58+M42</f>
        <v>803407267</v>
      </c>
      <c r="N81" s="97">
        <f>N80+N58+N42</f>
        <v>1970620632.3900001</v>
      </c>
    </row>
    <row r="82" spans="1:14" ht="12.95" customHeight="1">
      <c r="A82" s="86"/>
      <c r="N82" s="106"/>
    </row>
    <row r="83" spans="1:14" s="80" customFormat="1" ht="18.75" customHeight="1">
      <c r="B83" s="86"/>
      <c r="C83" s="103"/>
      <c r="D83" s="86"/>
      <c r="E83" s="86"/>
      <c r="F83" s="86"/>
      <c r="G83" s="86"/>
      <c r="H83" s="86"/>
      <c r="I83" s="86"/>
      <c r="J83" s="104"/>
      <c r="K83" s="105"/>
      <c r="L83" s="106"/>
      <c r="M83" s="106"/>
      <c r="N83" s="107"/>
    </row>
    <row r="84" spans="1:14" s="80" customFormat="1" ht="18.75" customHeight="1">
      <c r="B84" s="86"/>
      <c r="C84" s="103"/>
      <c r="D84" s="86"/>
      <c r="E84" s="86"/>
      <c r="F84" s="86"/>
      <c r="G84" s="86"/>
      <c r="H84" s="86"/>
      <c r="I84" s="86"/>
      <c r="J84" s="104"/>
      <c r="K84" s="105"/>
      <c r="L84" s="106"/>
      <c r="M84" s="106"/>
      <c r="N84" s="107"/>
    </row>
    <row r="85" spans="1:14" ht="12.95" customHeight="1">
      <c r="A85" s="86"/>
    </row>
  </sheetData>
  <mergeCells count="52">
    <mergeCell ref="D37:K37"/>
    <mergeCell ref="B37:C37"/>
    <mergeCell ref="B61:N61"/>
    <mergeCell ref="B45:N45"/>
    <mergeCell ref="B48:C48"/>
    <mergeCell ref="D48:K48"/>
    <mergeCell ref="C58:K58"/>
    <mergeCell ref="B54:C54"/>
    <mergeCell ref="D54:K54"/>
    <mergeCell ref="B57:C57"/>
    <mergeCell ref="D57:K57"/>
    <mergeCell ref="B52:N52"/>
    <mergeCell ref="B55:N55"/>
    <mergeCell ref="D51:K51"/>
    <mergeCell ref="B51:C51"/>
    <mergeCell ref="B49:N49"/>
    <mergeCell ref="B38:N38"/>
    <mergeCell ref="B41:C41"/>
    <mergeCell ref="D41:K41"/>
    <mergeCell ref="C42:K42"/>
    <mergeCell ref="B43:N43"/>
    <mergeCell ref="B1:N1"/>
    <mergeCell ref="B3:N3"/>
    <mergeCell ref="B14:C14"/>
    <mergeCell ref="D14:K14"/>
    <mergeCell ref="B15:N15"/>
    <mergeCell ref="B18:C18"/>
    <mergeCell ref="D18:K18"/>
    <mergeCell ref="B19:N19"/>
    <mergeCell ref="B22:C22"/>
    <mergeCell ref="D22:K22"/>
    <mergeCell ref="B23:N23"/>
    <mergeCell ref="D33:K33"/>
    <mergeCell ref="B33:C33"/>
    <mergeCell ref="B34:N34"/>
    <mergeCell ref="C81:K81"/>
    <mergeCell ref="B59:N59"/>
    <mergeCell ref="C80:K80"/>
    <mergeCell ref="B74:N74"/>
    <mergeCell ref="B76:C76"/>
    <mergeCell ref="D76:K76"/>
    <mergeCell ref="B77:N77"/>
    <mergeCell ref="B79:C79"/>
    <mergeCell ref="D79:K79"/>
    <mergeCell ref="B64:N64"/>
    <mergeCell ref="B67:C67"/>
    <mergeCell ref="D67:K67"/>
    <mergeCell ref="B68:N68"/>
    <mergeCell ref="B73:C73"/>
    <mergeCell ref="D73:K73"/>
    <mergeCell ref="B63:C63"/>
    <mergeCell ref="D63:K63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74"/>
  <sheetViews>
    <sheetView topLeftCell="A49" zoomScale="136" zoomScaleNormal="136" workbookViewId="0">
      <selection activeCell="F64" sqref="F64"/>
    </sheetView>
  </sheetViews>
  <sheetFormatPr defaultColWidth="9" defaultRowHeight="15.75"/>
  <cols>
    <col min="1" max="1" width="36.5703125" style="80" customWidth="1"/>
    <col min="2" max="2" width="14.140625" style="80" customWidth="1"/>
    <col min="3" max="3" width="23.42578125" style="80" customWidth="1"/>
    <col min="4" max="4" width="19.28515625" style="80" customWidth="1"/>
    <col min="5" max="16384" width="9" style="80"/>
  </cols>
  <sheetData>
    <row r="1" spans="1:4" ht="21" customHeight="1">
      <c r="A1" s="203" t="s">
        <v>321</v>
      </c>
      <c r="B1" s="203"/>
      <c r="C1" s="203"/>
      <c r="D1" s="203"/>
    </row>
    <row r="2" spans="1:4" ht="18.75" customHeight="1">
      <c r="A2" s="108" t="s">
        <v>41</v>
      </c>
      <c r="B2" s="108" t="s">
        <v>20</v>
      </c>
      <c r="C2" s="108" t="s">
        <v>122</v>
      </c>
      <c r="D2" s="108" t="s">
        <v>19</v>
      </c>
    </row>
    <row r="3" spans="1:4" ht="14.1" customHeight="1">
      <c r="A3" s="250" t="s">
        <v>29</v>
      </c>
      <c r="B3" s="251"/>
      <c r="C3" s="251"/>
      <c r="D3" s="252"/>
    </row>
    <row r="4" spans="1:4" ht="14.1" customHeight="1">
      <c r="A4" s="63" t="s">
        <v>250</v>
      </c>
      <c r="B4" s="87" t="s">
        <v>251</v>
      </c>
      <c r="C4" s="64">
        <v>0.24</v>
      </c>
      <c r="D4" s="64">
        <v>0.24</v>
      </c>
    </row>
    <row r="5" spans="1:4" ht="14.1" customHeight="1">
      <c r="A5" s="63" t="s">
        <v>280</v>
      </c>
      <c r="B5" s="87" t="s">
        <v>281</v>
      </c>
      <c r="C5" s="64">
        <v>2.2000000000000002</v>
      </c>
      <c r="D5" s="64">
        <v>2.2000000000000002</v>
      </c>
    </row>
    <row r="6" spans="1:4" ht="14.1" customHeight="1">
      <c r="A6" s="63" t="s">
        <v>248</v>
      </c>
      <c r="B6" s="87" t="s">
        <v>249</v>
      </c>
      <c r="C6" s="64">
        <v>0.23</v>
      </c>
      <c r="D6" s="64">
        <v>0.24</v>
      </c>
    </row>
    <row r="7" spans="1:4" ht="14.1" customHeight="1">
      <c r="A7" s="63" t="s">
        <v>217</v>
      </c>
      <c r="B7" s="87" t="s">
        <v>218</v>
      </c>
      <c r="C7" s="93">
        <v>1.05</v>
      </c>
      <c r="D7" s="64">
        <v>1.05</v>
      </c>
    </row>
    <row r="8" spans="1:4" ht="14.1" customHeight="1">
      <c r="A8" s="63" t="s">
        <v>113</v>
      </c>
      <c r="B8" s="87" t="s">
        <v>93</v>
      </c>
      <c r="C8" s="64">
        <v>0.16</v>
      </c>
      <c r="D8" s="64">
        <v>0.16</v>
      </c>
    </row>
    <row r="9" spans="1:4" ht="14.1" customHeight="1">
      <c r="A9" s="63" t="s">
        <v>294</v>
      </c>
      <c r="B9" s="87" t="s">
        <v>295</v>
      </c>
      <c r="C9" s="64">
        <v>0.78</v>
      </c>
      <c r="D9" s="64">
        <v>0.78</v>
      </c>
    </row>
    <row r="10" spans="1:4" ht="14.1" customHeight="1">
      <c r="A10" s="63" t="s">
        <v>266</v>
      </c>
      <c r="B10" s="87" t="s">
        <v>267</v>
      </c>
      <c r="C10" s="64">
        <v>0.26</v>
      </c>
      <c r="D10" s="64">
        <v>0.26</v>
      </c>
    </row>
    <row r="11" spans="1:4" ht="14.1" customHeight="1">
      <c r="A11" s="63" t="s">
        <v>123</v>
      </c>
      <c r="B11" s="87" t="s">
        <v>124</v>
      </c>
      <c r="C11" s="64">
        <v>0.41</v>
      </c>
      <c r="D11" s="64">
        <v>0.41</v>
      </c>
    </row>
    <row r="12" spans="1:4" ht="14.1" customHeight="1">
      <c r="A12" s="250" t="s">
        <v>125</v>
      </c>
      <c r="B12" s="251" t="s">
        <v>125</v>
      </c>
      <c r="C12" s="251"/>
      <c r="D12" s="252"/>
    </row>
    <row r="13" spans="1:4" ht="14.1" customHeight="1">
      <c r="A13" s="63" t="s">
        <v>302</v>
      </c>
      <c r="B13" s="87" t="s">
        <v>303</v>
      </c>
      <c r="C13" s="93">
        <v>0.88</v>
      </c>
      <c r="D13" s="93">
        <v>0.88</v>
      </c>
    </row>
    <row r="14" spans="1:4" ht="14.1" customHeight="1">
      <c r="A14" s="63" t="s">
        <v>264</v>
      </c>
      <c r="B14" s="87" t="s">
        <v>265</v>
      </c>
      <c r="C14" s="93">
        <v>0.6</v>
      </c>
      <c r="D14" s="93">
        <v>0.6</v>
      </c>
    </row>
    <row r="15" spans="1:4" ht="14.1" customHeight="1">
      <c r="A15" s="63" t="s">
        <v>206</v>
      </c>
      <c r="B15" s="87" t="s">
        <v>205</v>
      </c>
      <c r="C15" s="64">
        <v>0.75</v>
      </c>
      <c r="D15" s="64">
        <v>0.75</v>
      </c>
    </row>
    <row r="16" spans="1:4" ht="14.1" customHeight="1">
      <c r="A16" s="253" t="s">
        <v>107</v>
      </c>
      <c r="B16" s="254"/>
      <c r="C16" s="254"/>
      <c r="D16" s="255"/>
    </row>
    <row r="17" spans="1:4" ht="14.1" customHeight="1">
      <c r="A17" s="63" t="s">
        <v>127</v>
      </c>
      <c r="B17" s="87" t="s">
        <v>126</v>
      </c>
      <c r="C17" s="93">
        <v>7.1</v>
      </c>
      <c r="D17" s="93">
        <v>7.1</v>
      </c>
    </row>
    <row r="18" spans="1:4" ht="14.1" customHeight="1">
      <c r="A18" s="63" t="s">
        <v>300</v>
      </c>
      <c r="B18" s="87" t="s">
        <v>301</v>
      </c>
      <c r="C18" s="64">
        <v>4.3600000000000003</v>
      </c>
      <c r="D18" s="116">
        <v>4.4800000000000004</v>
      </c>
    </row>
    <row r="19" spans="1:4" ht="14.1" customHeight="1">
      <c r="A19" s="63" t="s">
        <v>312</v>
      </c>
      <c r="B19" s="87" t="s">
        <v>313</v>
      </c>
      <c r="C19" s="93">
        <v>0.9</v>
      </c>
      <c r="D19" s="93">
        <v>0.9</v>
      </c>
    </row>
    <row r="20" spans="1:4" ht="14.1" customHeight="1">
      <c r="A20" s="63" t="s">
        <v>288</v>
      </c>
      <c r="B20" s="87" t="s">
        <v>289</v>
      </c>
      <c r="C20" s="93">
        <v>0.7</v>
      </c>
      <c r="D20" s="93">
        <v>0.7</v>
      </c>
    </row>
    <row r="21" spans="1:4" ht="14.1" customHeight="1">
      <c r="A21" s="253" t="s">
        <v>108</v>
      </c>
      <c r="B21" s="254"/>
      <c r="C21" s="254"/>
      <c r="D21" s="255"/>
    </row>
    <row r="22" spans="1:4" ht="14.1" customHeight="1">
      <c r="A22" s="63" t="s">
        <v>128</v>
      </c>
      <c r="B22" s="87" t="s">
        <v>129</v>
      </c>
      <c r="C22" s="93">
        <v>4.25</v>
      </c>
      <c r="D22" s="93">
        <v>4.25</v>
      </c>
    </row>
    <row r="23" spans="1:4" ht="14.1" customHeight="1">
      <c r="A23" s="63" t="s">
        <v>244</v>
      </c>
      <c r="B23" s="87" t="s">
        <v>245</v>
      </c>
      <c r="C23" s="93">
        <v>16.5</v>
      </c>
      <c r="D23" s="93">
        <v>16.5</v>
      </c>
    </row>
    <row r="24" spans="1:4" ht="14.1" customHeight="1">
      <c r="A24" s="250" t="s">
        <v>31</v>
      </c>
      <c r="B24" s="251"/>
      <c r="C24" s="251"/>
      <c r="D24" s="252"/>
    </row>
    <row r="25" spans="1:4" ht="14.1" customHeight="1">
      <c r="A25" s="63" t="s">
        <v>221</v>
      </c>
      <c r="B25" s="87" t="s">
        <v>222</v>
      </c>
      <c r="C25" s="93">
        <v>104</v>
      </c>
      <c r="D25" s="93">
        <v>104</v>
      </c>
    </row>
    <row r="26" spans="1:4" ht="14.1" customHeight="1">
      <c r="A26" s="63" t="s">
        <v>132</v>
      </c>
      <c r="B26" s="87" t="s">
        <v>133</v>
      </c>
      <c r="C26" s="93">
        <v>23.1</v>
      </c>
      <c r="D26" s="93">
        <v>37</v>
      </c>
    </row>
    <row r="27" spans="1:4" ht="14.1" customHeight="1">
      <c r="A27" s="63" t="s">
        <v>189</v>
      </c>
      <c r="B27" s="87" t="s">
        <v>190</v>
      </c>
      <c r="C27" s="93">
        <v>7.3</v>
      </c>
      <c r="D27" s="93">
        <v>7.3</v>
      </c>
    </row>
    <row r="28" spans="1:4" ht="14.1" customHeight="1">
      <c r="A28" s="63" t="s">
        <v>173</v>
      </c>
      <c r="B28" s="87" t="s">
        <v>172</v>
      </c>
      <c r="C28" s="93">
        <v>37</v>
      </c>
      <c r="D28" s="93">
        <v>37</v>
      </c>
    </row>
    <row r="29" spans="1:4" ht="14.1" customHeight="1">
      <c r="A29" s="250" t="s">
        <v>109</v>
      </c>
      <c r="B29" s="251"/>
      <c r="C29" s="251"/>
      <c r="D29" s="252"/>
    </row>
    <row r="30" spans="1:4" ht="14.1" customHeight="1">
      <c r="A30" s="63" t="s">
        <v>306</v>
      </c>
      <c r="B30" s="87" t="s">
        <v>307</v>
      </c>
      <c r="C30" s="93">
        <v>2.74</v>
      </c>
      <c r="D30" s="93">
        <v>2.74</v>
      </c>
    </row>
    <row r="31" spans="1:4" ht="14.1" customHeight="1">
      <c r="A31" s="63" t="s">
        <v>199</v>
      </c>
      <c r="B31" s="87" t="s">
        <v>198</v>
      </c>
      <c r="C31" s="93">
        <v>11.1</v>
      </c>
      <c r="D31" s="93">
        <v>11.1</v>
      </c>
    </row>
    <row r="32" spans="1:4" ht="14.1" customHeight="1">
      <c r="A32" s="63" t="s">
        <v>165</v>
      </c>
      <c r="B32" s="87" t="s">
        <v>164</v>
      </c>
      <c r="C32" s="64">
        <v>7.45</v>
      </c>
      <c r="D32" s="93">
        <v>7.45</v>
      </c>
    </row>
    <row r="33" spans="1:4" ht="11.25" customHeight="1">
      <c r="A33" s="256"/>
      <c r="B33" s="257"/>
      <c r="C33" s="257"/>
      <c r="D33" s="258"/>
    </row>
    <row r="34" spans="1:4" ht="26.25" customHeight="1">
      <c r="A34" s="108" t="s">
        <v>41</v>
      </c>
      <c r="B34" s="108" t="s">
        <v>20</v>
      </c>
      <c r="C34" s="108" t="s">
        <v>122</v>
      </c>
      <c r="D34" s="108" t="s">
        <v>19</v>
      </c>
    </row>
    <row r="35" spans="1:4" ht="14.1" customHeight="1">
      <c r="A35" s="253" t="s">
        <v>29</v>
      </c>
      <c r="B35" s="254"/>
      <c r="C35" s="254"/>
      <c r="D35" s="255"/>
    </row>
    <row r="36" spans="1:4" ht="14.1" customHeight="1">
      <c r="A36" s="63" t="s">
        <v>134</v>
      </c>
      <c r="B36" s="87" t="s">
        <v>135</v>
      </c>
      <c r="C36" s="64">
        <v>0.49</v>
      </c>
      <c r="D36" s="64">
        <v>0.49</v>
      </c>
    </row>
    <row r="37" spans="1:4" ht="14.1" customHeight="1">
      <c r="A37" s="63" t="s">
        <v>308</v>
      </c>
      <c r="B37" s="87" t="s">
        <v>309</v>
      </c>
      <c r="C37" s="64">
        <v>0.21</v>
      </c>
      <c r="D37" s="64">
        <v>0.21</v>
      </c>
    </row>
    <row r="38" spans="1:4" ht="14.1" customHeight="1">
      <c r="A38" s="63" t="s">
        <v>246</v>
      </c>
      <c r="B38" s="87" t="s">
        <v>247</v>
      </c>
      <c r="C38" s="64">
        <v>0.09</v>
      </c>
      <c r="D38" s="64">
        <v>0.09</v>
      </c>
    </row>
    <row r="39" spans="1:4" ht="14.1" customHeight="1">
      <c r="A39" s="63" t="s">
        <v>278</v>
      </c>
      <c r="B39" s="87" t="s">
        <v>279</v>
      </c>
      <c r="C39" s="64">
        <v>0.15</v>
      </c>
      <c r="D39" s="64">
        <v>0.15</v>
      </c>
    </row>
    <row r="40" spans="1:4" ht="14.1" customHeight="1">
      <c r="A40" s="63" t="s">
        <v>170</v>
      </c>
      <c r="B40" s="87" t="s">
        <v>171</v>
      </c>
      <c r="C40" s="64">
        <v>0.85</v>
      </c>
      <c r="D40" s="64">
        <v>0.85</v>
      </c>
    </row>
    <row r="41" spans="1:4" ht="14.1" customHeight="1">
      <c r="A41" s="63" t="s">
        <v>254</v>
      </c>
      <c r="B41" s="87" t="s">
        <v>255</v>
      </c>
      <c r="C41" s="64">
        <v>1</v>
      </c>
      <c r="D41" s="64">
        <v>1</v>
      </c>
    </row>
    <row r="42" spans="1:4" ht="14.1" customHeight="1">
      <c r="A42" s="109" t="s">
        <v>304</v>
      </c>
      <c r="B42" s="110" t="s">
        <v>305</v>
      </c>
      <c r="C42" s="93">
        <v>1</v>
      </c>
      <c r="D42" s="64">
        <v>1</v>
      </c>
    </row>
    <row r="43" spans="1:4" ht="14.1" customHeight="1">
      <c r="A43" s="109" t="s">
        <v>282</v>
      </c>
      <c r="B43" s="110" t="s">
        <v>283</v>
      </c>
      <c r="C43" s="93">
        <v>0.11</v>
      </c>
      <c r="D43" s="64">
        <v>0.11</v>
      </c>
    </row>
    <row r="44" spans="1:4" ht="14.1" customHeight="1">
      <c r="A44" s="63" t="s">
        <v>211</v>
      </c>
      <c r="B44" s="98" t="s">
        <v>210</v>
      </c>
      <c r="C44" s="111">
        <v>1</v>
      </c>
      <c r="D44" s="64">
        <v>1</v>
      </c>
    </row>
    <row r="45" spans="1:4" ht="14.1" customHeight="1">
      <c r="A45" s="63" t="s">
        <v>179</v>
      </c>
      <c r="B45" s="87" t="s">
        <v>178</v>
      </c>
      <c r="C45" s="111">
        <v>1</v>
      </c>
      <c r="D45" s="64">
        <v>1</v>
      </c>
    </row>
    <row r="46" spans="1:4" ht="14.1" customHeight="1">
      <c r="A46" s="63" t="s">
        <v>136</v>
      </c>
      <c r="B46" s="87" t="s">
        <v>137</v>
      </c>
      <c r="C46" s="111">
        <v>0.94</v>
      </c>
      <c r="D46" s="111">
        <v>0.94</v>
      </c>
    </row>
    <row r="47" spans="1:4" ht="14.1" customHeight="1">
      <c r="A47" s="63" t="s">
        <v>140</v>
      </c>
      <c r="B47" s="87" t="s">
        <v>141</v>
      </c>
      <c r="C47" s="111">
        <v>0.24</v>
      </c>
      <c r="D47" s="111">
        <v>0.24</v>
      </c>
    </row>
    <row r="48" spans="1:4" ht="21" customHeight="1">
      <c r="A48" s="203" t="s">
        <v>321</v>
      </c>
      <c r="B48" s="203"/>
      <c r="C48" s="203"/>
      <c r="D48" s="203"/>
    </row>
    <row r="49" spans="1:4" ht="18.75" customHeight="1">
      <c r="A49" s="108" t="s">
        <v>41</v>
      </c>
      <c r="B49" s="108" t="s">
        <v>20</v>
      </c>
      <c r="C49" s="108" t="s">
        <v>122</v>
      </c>
      <c r="D49" s="108" t="s">
        <v>19</v>
      </c>
    </row>
    <row r="50" spans="1:4" ht="14.1" customHeight="1">
      <c r="A50" s="63" t="s">
        <v>142</v>
      </c>
      <c r="B50" s="87" t="s">
        <v>143</v>
      </c>
      <c r="C50" s="111">
        <v>1</v>
      </c>
      <c r="D50" s="111">
        <v>1</v>
      </c>
    </row>
    <row r="51" spans="1:4" ht="14.1" customHeight="1">
      <c r="A51" s="63" t="s">
        <v>195</v>
      </c>
      <c r="B51" s="87" t="s">
        <v>196</v>
      </c>
      <c r="C51" s="111">
        <v>1</v>
      </c>
      <c r="D51" s="111">
        <v>1</v>
      </c>
    </row>
    <row r="52" spans="1:4" ht="14.1" customHeight="1">
      <c r="A52" s="63" t="s">
        <v>223</v>
      </c>
      <c r="B52" s="98" t="s">
        <v>224</v>
      </c>
      <c r="C52" s="111">
        <v>1</v>
      </c>
      <c r="D52" s="111">
        <v>1</v>
      </c>
    </row>
    <row r="53" spans="1:4" ht="14.1" customHeight="1">
      <c r="A53" s="63" t="s">
        <v>138</v>
      </c>
      <c r="B53" s="87" t="s">
        <v>139</v>
      </c>
      <c r="C53" s="64">
        <v>1</v>
      </c>
      <c r="D53" s="64">
        <v>1</v>
      </c>
    </row>
    <row r="54" spans="1:4" ht="14.1" customHeight="1">
      <c r="A54" s="250" t="s">
        <v>125</v>
      </c>
      <c r="B54" s="251" t="s">
        <v>125</v>
      </c>
      <c r="C54" s="251"/>
      <c r="D54" s="252"/>
    </row>
    <row r="55" spans="1:4" ht="14.1" customHeight="1">
      <c r="A55" s="63" t="s">
        <v>268</v>
      </c>
      <c r="B55" s="87" t="s">
        <v>269</v>
      </c>
      <c r="C55" s="64">
        <v>0.69</v>
      </c>
      <c r="D55" s="64">
        <v>0.69</v>
      </c>
    </row>
    <row r="56" spans="1:4" ht="14.1" customHeight="1">
      <c r="A56" s="63" t="s">
        <v>284</v>
      </c>
      <c r="B56" s="87" t="s">
        <v>285</v>
      </c>
      <c r="C56" s="64">
        <v>0.76</v>
      </c>
      <c r="D56" s="64">
        <v>0.76</v>
      </c>
    </row>
    <row r="57" spans="1:4" ht="14.1" customHeight="1">
      <c r="A57" s="253" t="s">
        <v>277</v>
      </c>
      <c r="B57" s="254"/>
      <c r="C57" s="254"/>
      <c r="D57" s="255"/>
    </row>
    <row r="58" spans="1:4" ht="14.1" customHeight="1">
      <c r="A58" s="63" t="s">
        <v>276</v>
      </c>
      <c r="B58" s="87" t="s">
        <v>275</v>
      </c>
      <c r="C58" s="112">
        <v>1.2</v>
      </c>
      <c r="D58" s="93">
        <v>1.2</v>
      </c>
    </row>
    <row r="59" spans="1:4" ht="14.1" customHeight="1">
      <c r="A59" s="253" t="s">
        <v>108</v>
      </c>
      <c r="B59" s="254"/>
      <c r="C59" s="254"/>
      <c r="D59" s="255"/>
    </row>
    <row r="60" spans="1:4" ht="14.1" customHeight="1">
      <c r="A60" s="63" t="s">
        <v>114</v>
      </c>
      <c r="B60" s="87" t="s">
        <v>37</v>
      </c>
      <c r="C60" s="93">
        <v>1.28</v>
      </c>
      <c r="D60" s="93">
        <v>1.28</v>
      </c>
    </row>
    <row r="61" spans="1:4" ht="14.1" customHeight="1">
      <c r="A61" s="63" t="s">
        <v>144</v>
      </c>
      <c r="B61" s="87" t="s">
        <v>145</v>
      </c>
      <c r="C61" s="64">
        <v>2.93</v>
      </c>
      <c r="D61" s="64">
        <v>2.93</v>
      </c>
    </row>
    <row r="62" spans="1:4" ht="14.1" customHeight="1">
      <c r="A62" s="113" t="s">
        <v>240</v>
      </c>
      <c r="B62" s="114" t="s">
        <v>241</v>
      </c>
      <c r="C62" s="111">
        <v>100</v>
      </c>
      <c r="D62" s="64">
        <v>100</v>
      </c>
    </row>
    <row r="63" spans="1:4" ht="14.1" customHeight="1">
      <c r="A63" s="253" t="s">
        <v>107</v>
      </c>
      <c r="B63" s="254"/>
      <c r="C63" s="254"/>
      <c r="D63" s="255"/>
    </row>
    <row r="64" spans="1:4" ht="14.1" customHeight="1">
      <c r="A64" s="63" t="s">
        <v>213</v>
      </c>
      <c r="B64" s="98" t="s">
        <v>214</v>
      </c>
      <c r="C64" s="93">
        <v>1</v>
      </c>
      <c r="D64" s="93">
        <v>1</v>
      </c>
    </row>
    <row r="65" spans="1:4" ht="14.1" customHeight="1">
      <c r="A65" s="250" t="s">
        <v>109</v>
      </c>
      <c r="B65" s="251"/>
      <c r="C65" s="251"/>
      <c r="D65" s="252"/>
    </row>
    <row r="66" spans="1:4" ht="14.1" customHeight="1">
      <c r="A66" s="63" t="s">
        <v>146</v>
      </c>
      <c r="B66" s="98" t="s">
        <v>147</v>
      </c>
      <c r="C66" s="93" t="s">
        <v>148</v>
      </c>
      <c r="D66" s="93" t="s">
        <v>148</v>
      </c>
    </row>
    <row r="67" spans="1:4" ht="21" customHeight="1">
      <c r="A67" s="203"/>
      <c r="B67" s="203"/>
      <c r="C67" s="203"/>
      <c r="D67" s="203"/>
    </row>
    <row r="68" spans="1:4" ht="18.75" customHeight="1">
      <c r="A68" s="108" t="s">
        <v>41</v>
      </c>
      <c r="B68" s="108" t="s">
        <v>20</v>
      </c>
      <c r="C68" s="108" t="s">
        <v>122</v>
      </c>
      <c r="D68" s="108" t="s">
        <v>19</v>
      </c>
    </row>
    <row r="69" spans="1:4" ht="14.1" customHeight="1">
      <c r="A69" s="253" t="s">
        <v>108</v>
      </c>
      <c r="B69" s="254"/>
      <c r="C69" s="254"/>
      <c r="D69" s="255"/>
    </row>
    <row r="70" spans="1:4" ht="14.1" customHeight="1">
      <c r="A70" s="63" t="s">
        <v>111</v>
      </c>
      <c r="B70" s="87" t="s">
        <v>91</v>
      </c>
      <c r="C70" s="93">
        <v>1.81</v>
      </c>
      <c r="D70" s="93">
        <v>1.81</v>
      </c>
    </row>
    <row r="71" spans="1:4" ht="14.1" customHeight="1">
      <c r="A71" s="250" t="s">
        <v>31</v>
      </c>
      <c r="B71" s="251"/>
      <c r="C71" s="251"/>
      <c r="D71" s="252"/>
    </row>
    <row r="72" spans="1:4" ht="14.1" customHeight="1">
      <c r="A72" s="63" t="s">
        <v>316</v>
      </c>
      <c r="B72" s="87" t="s">
        <v>317</v>
      </c>
      <c r="C72" s="93">
        <v>10.5</v>
      </c>
      <c r="D72" s="99">
        <v>10.52</v>
      </c>
    </row>
    <row r="73" spans="1:4" ht="14.1" customHeight="1">
      <c r="A73" s="250" t="s">
        <v>109</v>
      </c>
      <c r="B73" s="251"/>
      <c r="C73" s="251"/>
      <c r="D73" s="252"/>
    </row>
    <row r="74" spans="1:4" ht="14.1" customHeight="1">
      <c r="A74" s="63" t="s">
        <v>112</v>
      </c>
      <c r="B74" s="87" t="s">
        <v>43</v>
      </c>
      <c r="C74" s="93">
        <v>0.4</v>
      </c>
      <c r="D74" s="99">
        <v>0.4</v>
      </c>
    </row>
  </sheetData>
  <mergeCells count="19">
    <mergeCell ref="A1:D1"/>
    <mergeCell ref="A3:D3"/>
    <mergeCell ref="A24:D24"/>
    <mergeCell ref="A16:D16"/>
    <mergeCell ref="A12:D12"/>
    <mergeCell ref="A21:D21"/>
    <mergeCell ref="A71:D71"/>
    <mergeCell ref="A73:D73"/>
    <mergeCell ref="A67:D67"/>
    <mergeCell ref="A69:D69"/>
    <mergeCell ref="A29:D29"/>
    <mergeCell ref="A65:D65"/>
    <mergeCell ref="A59:D59"/>
    <mergeCell ref="A35:D35"/>
    <mergeCell ref="A33:D33"/>
    <mergeCell ref="A63:D63"/>
    <mergeCell ref="A54:D54"/>
    <mergeCell ref="A48:D48"/>
    <mergeCell ref="A57:D57"/>
  </mergeCells>
  <pageMargins left="0.23622047244094499" right="0.23622047244094499" top="0.74803149606299202" bottom="0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2"/>
  <sheetViews>
    <sheetView zoomScale="120" zoomScaleNormal="120" workbookViewId="0">
      <selection activeCell="L16" sqref="L16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2:9" ht="22.5">
      <c r="B1" s="259" t="s">
        <v>0</v>
      </c>
      <c r="C1" s="260"/>
      <c r="D1" s="261"/>
      <c r="E1" s="7"/>
      <c r="F1" s="14"/>
      <c r="G1" s="14"/>
      <c r="H1" s="14"/>
      <c r="I1" s="14"/>
    </row>
    <row r="2" spans="2:9" ht="16.5" customHeight="1">
      <c r="B2" s="262"/>
      <c r="C2" s="263"/>
      <c r="D2" s="264"/>
      <c r="E2" s="7"/>
      <c r="F2" s="14"/>
      <c r="G2" s="14"/>
      <c r="H2" s="14"/>
      <c r="I2" s="14"/>
    </row>
    <row r="3" spans="2:9" ht="22.5">
      <c r="B3" s="270" t="s">
        <v>320</v>
      </c>
      <c r="C3" s="271"/>
      <c r="D3" s="271"/>
      <c r="E3" s="271"/>
      <c r="F3" s="271"/>
      <c r="G3" s="271"/>
      <c r="H3" s="271"/>
      <c r="I3" s="272"/>
    </row>
    <row r="4" spans="2:9" s="26" customFormat="1" ht="21"/>
    <row r="5" spans="2:9" s="7" customFormat="1" ht="11.25" customHeight="1"/>
    <row r="6" spans="2:9" ht="17.25" customHeight="1">
      <c r="B6" s="268" t="s">
        <v>191</v>
      </c>
      <c r="C6" s="269"/>
      <c r="D6" s="269"/>
      <c r="E6" s="269"/>
      <c r="F6" s="269"/>
      <c r="G6" s="269"/>
      <c r="H6" s="269"/>
      <c r="I6" s="269"/>
    </row>
    <row r="7" spans="2:9" ht="15" customHeight="1">
      <c r="B7" s="265" t="s">
        <v>15</v>
      </c>
      <c r="C7" s="266"/>
      <c r="D7" s="267"/>
      <c r="E7" s="265" t="s">
        <v>20</v>
      </c>
      <c r="F7" s="267"/>
      <c r="G7" s="265" t="s">
        <v>46</v>
      </c>
      <c r="H7" s="266"/>
      <c r="I7" s="267"/>
    </row>
    <row r="8" spans="2:9" ht="15" customHeight="1">
      <c r="B8" s="229" t="s">
        <v>29</v>
      </c>
      <c r="C8" s="230"/>
      <c r="D8" s="230"/>
      <c r="E8" s="230"/>
      <c r="F8" s="230"/>
      <c r="G8" s="230"/>
      <c r="H8" s="230"/>
      <c r="I8" s="231"/>
    </row>
    <row r="9" spans="2:9" ht="15" customHeight="1">
      <c r="B9" s="291" t="s">
        <v>44</v>
      </c>
      <c r="C9" s="292"/>
      <c r="D9" s="293"/>
      <c r="E9" s="288" t="s">
        <v>45</v>
      </c>
      <c r="F9" s="290"/>
      <c r="G9" s="288">
        <v>0.09</v>
      </c>
      <c r="H9" s="289">
        <v>0.09</v>
      </c>
      <c r="I9" s="290">
        <v>0.09</v>
      </c>
    </row>
    <row r="10" spans="2:9" ht="15" customHeight="1">
      <c r="B10" s="291" t="s">
        <v>260</v>
      </c>
      <c r="C10" s="292"/>
      <c r="D10" s="293"/>
      <c r="E10" s="288" t="s">
        <v>261</v>
      </c>
      <c r="F10" s="290"/>
      <c r="G10" s="288" t="s">
        <v>90</v>
      </c>
      <c r="H10" s="289"/>
      <c r="I10" s="290"/>
    </row>
    <row r="11" spans="2:9" ht="15" customHeight="1">
      <c r="B11" s="291" t="s">
        <v>88</v>
      </c>
      <c r="C11" s="292"/>
      <c r="D11" s="293"/>
      <c r="E11" s="288" t="s">
        <v>89</v>
      </c>
      <c r="F11" s="290"/>
      <c r="G11" s="288" t="s">
        <v>90</v>
      </c>
      <c r="H11" s="289"/>
      <c r="I11" s="290"/>
    </row>
    <row r="12" spans="2:9" ht="15" customHeight="1">
      <c r="B12" s="294" t="s">
        <v>92</v>
      </c>
      <c r="C12" s="295"/>
      <c r="D12" s="295"/>
      <c r="E12" s="295"/>
      <c r="F12" s="295"/>
      <c r="G12" s="295"/>
      <c r="H12" s="295"/>
      <c r="I12" s="296"/>
    </row>
    <row r="13" spans="2:9" ht="15" customHeight="1">
      <c r="B13" s="282" t="s">
        <v>166</v>
      </c>
      <c r="C13" s="283"/>
      <c r="D13" s="284"/>
      <c r="E13" s="285" t="s">
        <v>167</v>
      </c>
      <c r="F13" s="287"/>
      <c r="G13" s="285">
        <v>10</v>
      </c>
      <c r="H13" s="286"/>
      <c r="I13" s="287"/>
    </row>
    <row r="14" spans="2:9" ht="15" customHeight="1">
      <c r="B14" s="282" t="s">
        <v>168</v>
      </c>
      <c r="C14" s="283"/>
      <c r="D14" s="284"/>
      <c r="E14" s="285" t="s">
        <v>169</v>
      </c>
      <c r="F14" s="287" t="s">
        <v>169</v>
      </c>
      <c r="G14" s="285">
        <v>9.5</v>
      </c>
      <c r="H14" s="286"/>
      <c r="I14" s="287"/>
    </row>
    <row r="15" spans="2:9" ht="15" customHeight="1">
      <c r="B15" s="273" t="s">
        <v>182</v>
      </c>
      <c r="C15" s="274"/>
      <c r="D15" s="275"/>
      <c r="E15" s="276" t="s">
        <v>183</v>
      </c>
      <c r="F15" s="277"/>
      <c r="G15" s="276">
        <v>1</v>
      </c>
      <c r="H15" s="278"/>
      <c r="I15" s="277"/>
    </row>
    <row r="16" spans="2:9" ht="15" customHeight="1">
      <c r="B16" s="273" t="s">
        <v>215</v>
      </c>
      <c r="C16" s="274"/>
      <c r="D16" s="275"/>
      <c r="E16" s="276" t="s">
        <v>216</v>
      </c>
      <c r="F16" s="277"/>
      <c r="G16" s="276" t="s">
        <v>90</v>
      </c>
      <c r="H16" s="278"/>
      <c r="I16" s="277"/>
    </row>
    <row r="17" spans="2:9" ht="15" customHeight="1">
      <c r="B17" s="273" t="s">
        <v>159</v>
      </c>
      <c r="C17" s="274"/>
      <c r="D17" s="275"/>
      <c r="E17" s="276" t="s">
        <v>158</v>
      </c>
      <c r="F17" s="277"/>
      <c r="G17" s="276" t="s">
        <v>90</v>
      </c>
      <c r="H17" s="278"/>
      <c r="I17" s="277"/>
    </row>
    <row r="18" spans="2:9" ht="15" customHeight="1">
      <c r="B18" s="279" t="s">
        <v>125</v>
      </c>
      <c r="C18" s="280"/>
      <c r="D18" s="280"/>
      <c r="E18" s="280"/>
      <c r="F18" s="280"/>
      <c r="G18" s="280"/>
      <c r="H18" s="280"/>
      <c r="I18" s="281"/>
    </row>
    <row r="19" spans="2:9" ht="15" customHeight="1">
      <c r="B19" s="273" t="s">
        <v>229</v>
      </c>
      <c r="C19" s="274"/>
      <c r="D19" s="275"/>
      <c r="E19" s="276" t="s">
        <v>230</v>
      </c>
      <c r="F19" s="277"/>
      <c r="G19" s="276">
        <v>1</v>
      </c>
      <c r="H19" s="278"/>
      <c r="I19" s="277"/>
    </row>
    <row r="20" spans="2:9" ht="15" customHeight="1">
      <c r="B20" s="273" t="s">
        <v>175</v>
      </c>
      <c r="C20" s="274"/>
      <c r="D20" s="275"/>
      <c r="E20" s="276" t="s">
        <v>174</v>
      </c>
      <c r="F20" s="277"/>
      <c r="G20" s="276" t="s">
        <v>90</v>
      </c>
      <c r="H20" s="278"/>
      <c r="I20" s="277"/>
    </row>
    <row r="21" spans="2:9" ht="25.5" customHeight="1"/>
    <row r="22" spans="2:9" ht="22.5"/>
  </sheetData>
  <mergeCells count="39">
    <mergeCell ref="B13:D13"/>
    <mergeCell ref="E13:F13"/>
    <mergeCell ref="G13:I13"/>
    <mergeCell ref="G10:I10"/>
    <mergeCell ref="B8:I8"/>
    <mergeCell ref="B10:D10"/>
    <mergeCell ref="E10:F10"/>
    <mergeCell ref="B12:I12"/>
    <mergeCell ref="B11:D11"/>
    <mergeCell ref="E11:F11"/>
    <mergeCell ref="G11:I11"/>
    <mergeCell ref="B9:D9"/>
    <mergeCell ref="E9:F9"/>
    <mergeCell ref="G9:I9"/>
    <mergeCell ref="B14:D14"/>
    <mergeCell ref="G14:I14"/>
    <mergeCell ref="E14:F14"/>
    <mergeCell ref="B15:D15"/>
    <mergeCell ref="E15:F15"/>
    <mergeCell ref="G15:I15"/>
    <mergeCell ref="B16:D16"/>
    <mergeCell ref="E16:F16"/>
    <mergeCell ref="G16:I16"/>
    <mergeCell ref="B18:I18"/>
    <mergeCell ref="B20:D20"/>
    <mergeCell ref="E20:F20"/>
    <mergeCell ref="G20:I20"/>
    <mergeCell ref="B17:D17"/>
    <mergeCell ref="E17:F17"/>
    <mergeCell ref="G17:I17"/>
    <mergeCell ref="B19:D19"/>
    <mergeCell ref="E19:F19"/>
    <mergeCell ref="G19:I19"/>
    <mergeCell ref="B1:D2"/>
    <mergeCell ref="B7:D7"/>
    <mergeCell ref="E7:F7"/>
    <mergeCell ref="G7:I7"/>
    <mergeCell ref="B6:I6"/>
    <mergeCell ref="B3:I3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23"/>
  <sheetViews>
    <sheetView topLeftCell="A10" zoomScale="120" zoomScaleNormal="120" workbookViewId="0">
      <selection activeCell="K13" sqref="K13"/>
    </sheetView>
  </sheetViews>
  <sheetFormatPr defaultRowHeight="15.75"/>
  <cols>
    <col min="1" max="1" width="3" style="119" customWidth="1"/>
    <col min="2" max="2" width="35.140625" style="119" customWidth="1"/>
    <col min="3" max="3" width="8.7109375" style="120" customWidth="1"/>
    <col min="4" max="4" width="22.140625" style="121" customWidth="1"/>
    <col min="5" max="5" width="19.28515625" style="122" customWidth="1"/>
    <col min="6" max="6" width="17.7109375" style="122" customWidth="1"/>
    <col min="7" max="7" width="10.85546875" style="119" bestFit="1" customWidth="1"/>
    <col min="8" max="8" width="9.85546875" style="119" bestFit="1" customWidth="1"/>
    <col min="9" max="9" width="11.85546875" style="119" bestFit="1" customWidth="1"/>
    <col min="10" max="256" width="9.140625" style="119"/>
    <col min="257" max="257" width="3" style="119" customWidth="1"/>
    <col min="258" max="258" width="35.140625" style="119" customWidth="1"/>
    <col min="259" max="259" width="8.7109375" style="119" customWidth="1"/>
    <col min="260" max="260" width="22.140625" style="119" customWidth="1"/>
    <col min="261" max="261" width="19.28515625" style="119" customWidth="1"/>
    <col min="262" max="262" width="17.7109375" style="119" customWidth="1"/>
    <col min="263" max="263" width="10.85546875" style="119" bestFit="1" customWidth="1"/>
    <col min="264" max="264" width="9.85546875" style="119" bestFit="1" customWidth="1"/>
    <col min="265" max="265" width="11.85546875" style="119" bestFit="1" customWidth="1"/>
    <col min="266" max="512" width="9.140625" style="119"/>
    <col min="513" max="513" width="3" style="119" customWidth="1"/>
    <col min="514" max="514" width="35.140625" style="119" customWidth="1"/>
    <col min="515" max="515" width="8.7109375" style="119" customWidth="1"/>
    <col min="516" max="516" width="22.140625" style="119" customWidth="1"/>
    <col min="517" max="517" width="19.28515625" style="119" customWidth="1"/>
    <col min="518" max="518" width="17.7109375" style="119" customWidth="1"/>
    <col min="519" max="519" width="10.85546875" style="119" bestFit="1" customWidth="1"/>
    <col min="520" max="520" width="9.85546875" style="119" bestFit="1" customWidth="1"/>
    <col min="521" max="521" width="11.85546875" style="119" bestFit="1" customWidth="1"/>
    <col min="522" max="768" width="9.140625" style="119"/>
    <col min="769" max="769" width="3" style="119" customWidth="1"/>
    <col min="770" max="770" width="35.140625" style="119" customWidth="1"/>
    <col min="771" max="771" width="8.7109375" style="119" customWidth="1"/>
    <col min="772" max="772" width="22.140625" style="119" customWidth="1"/>
    <col min="773" max="773" width="19.28515625" style="119" customWidth="1"/>
    <col min="774" max="774" width="17.7109375" style="119" customWidth="1"/>
    <col min="775" max="775" width="10.85546875" style="119" bestFit="1" customWidth="1"/>
    <col min="776" max="776" width="9.85546875" style="119" bestFit="1" customWidth="1"/>
    <col min="777" max="777" width="11.85546875" style="119" bestFit="1" customWidth="1"/>
    <col min="778" max="1024" width="9.140625" style="119"/>
    <col min="1025" max="1025" width="3" style="119" customWidth="1"/>
    <col min="1026" max="1026" width="35.140625" style="119" customWidth="1"/>
    <col min="1027" max="1027" width="8.7109375" style="119" customWidth="1"/>
    <col min="1028" max="1028" width="22.140625" style="119" customWidth="1"/>
    <col min="1029" max="1029" width="19.28515625" style="119" customWidth="1"/>
    <col min="1030" max="1030" width="17.7109375" style="119" customWidth="1"/>
    <col min="1031" max="1031" width="10.85546875" style="119" bestFit="1" customWidth="1"/>
    <col min="1032" max="1032" width="9.85546875" style="119" bestFit="1" customWidth="1"/>
    <col min="1033" max="1033" width="11.85546875" style="119" bestFit="1" customWidth="1"/>
    <col min="1034" max="1280" width="9.140625" style="119"/>
    <col min="1281" max="1281" width="3" style="119" customWidth="1"/>
    <col min="1282" max="1282" width="35.140625" style="119" customWidth="1"/>
    <col min="1283" max="1283" width="8.7109375" style="119" customWidth="1"/>
    <col min="1284" max="1284" width="22.140625" style="119" customWidth="1"/>
    <col min="1285" max="1285" width="19.28515625" style="119" customWidth="1"/>
    <col min="1286" max="1286" width="17.7109375" style="119" customWidth="1"/>
    <col min="1287" max="1287" width="10.85546875" style="119" bestFit="1" customWidth="1"/>
    <col min="1288" max="1288" width="9.85546875" style="119" bestFit="1" customWidth="1"/>
    <col min="1289" max="1289" width="11.85546875" style="119" bestFit="1" customWidth="1"/>
    <col min="1290" max="1536" width="9.140625" style="119"/>
    <col min="1537" max="1537" width="3" style="119" customWidth="1"/>
    <col min="1538" max="1538" width="35.140625" style="119" customWidth="1"/>
    <col min="1539" max="1539" width="8.7109375" style="119" customWidth="1"/>
    <col min="1540" max="1540" width="22.140625" style="119" customWidth="1"/>
    <col min="1541" max="1541" width="19.28515625" style="119" customWidth="1"/>
    <col min="1542" max="1542" width="17.7109375" style="119" customWidth="1"/>
    <col min="1543" max="1543" width="10.85546875" style="119" bestFit="1" customWidth="1"/>
    <col min="1544" max="1544" width="9.85546875" style="119" bestFit="1" customWidth="1"/>
    <col min="1545" max="1545" width="11.85546875" style="119" bestFit="1" customWidth="1"/>
    <col min="1546" max="1792" width="9.140625" style="119"/>
    <col min="1793" max="1793" width="3" style="119" customWidth="1"/>
    <col min="1794" max="1794" width="35.140625" style="119" customWidth="1"/>
    <col min="1795" max="1795" width="8.7109375" style="119" customWidth="1"/>
    <col min="1796" max="1796" width="22.140625" style="119" customWidth="1"/>
    <col min="1797" max="1797" width="19.28515625" style="119" customWidth="1"/>
    <col min="1798" max="1798" width="17.7109375" style="119" customWidth="1"/>
    <col min="1799" max="1799" width="10.85546875" style="119" bestFit="1" customWidth="1"/>
    <col min="1800" max="1800" width="9.85546875" style="119" bestFit="1" customWidth="1"/>
    <col min="1801" max="1801" width="11.85546875" style="119" bestFit="1" customWidth="1"/>
    <col min="1802" max="2048" width="9.140625" style="119"/>
    <col min="2049" max="2049" width="3" style="119" customWidth="1"/>
    <col min="2050" max="2050" width="35.140625" style="119" customWidth="1"/>
    <col min="2051" max="2051" width="8.7109375" style="119" customWidth="1"/>
    <col min="2052" max="2052" width="22.140625" style="119" customWidth="1"/>
    <col min="2053" max="2053" width="19.28515625" style="119" customWidth="1"/>
    <col min="2054" max="2054" width="17.7109375" style="119" customWidth="1"/>
    <col min="2055" max="2055" width="10.85546875" style="119" bestFit="1" customWidth="1"/>
    <col min="2056" max="2056" width="9.85546875" style="119" bestFit="1" customWidth="1"/>
    <col min="2057" max="2057" width="11.85546875" style="119" bestFit="1" customWidth="1"/>
    <col min="2058" max="2304" width="9.140625" style="119"/>
    <col min="2305" max="2305" width="3" style="119" customWidth="1"/>
    <col min="2306" max="2306" width="35.140625" style="119" customWidth="1"/>
    <col min="2307" max="2307" width="8.7109375" style="119" customWidth="1"/>
    <col min="2308" max="2308" width="22.140625" style="119" customWidth="1"/>
    <col min="2309" max="2309" width="19.28515625" style="119" customWidth="1"/>
    <col min="2310" max="2310" width="17.7109375" style="119" customWidth="1"/>
    <col min="2311" max="2311" width="10.85546875" style="119" bestFit="1" customWidth="1"/>
    <col min="2312" max="2312" width="9.85546875" style="119" bestFit="1" customWidth="1"/>
    <col min="2313" max="2313" width="11.85546875" style="119" bestFit="1" customWidth="1"/>
    <col min="2314" max="2560" width="9.140625" style="119"/>
    <col min="2561" max="2561" width="3" style="119" customWidth="1"/>
    <col min="2562" max="2562" width="35.140625" style="119" customWidth="1"/>
    <col min="2563" max="2563" width="8.7109375" style="119" customWidth="1"/>
    <col min="2564" max="2564" width="22.140625" style="119" customWidth="1"/>
    <col min="2565" max="2565" width="19.28515625" style="119" customWidth="1"/>
    <col min="2566" max="2566" width="17.7109375" style="119" customWidth="1"/>
    <col min="2567" max="2567" width="10.85546875" style="119" bestFit="1" customWidth="1"/>
    <col min="2568" max="2568" width="9.85546875" style="119" bestFit="1" customWidth="1"/>
    <col min="2569" max="2569" width="11.85546875" style="119" bestFit="1" customWidth="1"/>
    <col min="2570" max="2816" width="9.140625" style="119"/>
    <col min="2817" max="2817" width="3" style="119" customWidth="1"/>
    <col min="2818" max="2818" width="35.140625" style="119" customWidth="1"/>
    <col min="2819" max="2819" width="8.7109375" style="119" customWidth="1"/>
    <col min="2820" max="2820" width="22.140625" style="119" customWidth="1"/>
    <col min="2821" max="2821" width="19.28515625" style="119" customWidth="1"/>
    <col min="2822" max="2822" width="17.7109375" style="119" customWidth="1"/>
    <col min="2823" max="2823" width="10.85546875" style="119" bestFit="1" customWidth="1"/>
    <col min="2824" max="2824" width="9.85546875" style="119" bestFit="1" customWidth="1"/>
    <col min="2825" max="2825" width="11.85546875" style="119" bestFit="1" customWidth="1"/>
    <col min="2826" max="3072" width="9.140625" style="119"/>
    <col min="3073" max="3073" width="3" style="119" customWidth="1"/>
    <col min="3074" max="3074" width="35.140625" style="119" customWidth="1"/>
    <col min="3075" max="3075" width="8.7109375" style="119" customWidth="1"/>
    <col min="3076" max="3076" width="22.140625" style="119" customWidth="1"/>
    <col min="3077" max="3077" width="19.28515625" style="119" customWidth="1"/>
    <col min="3078" max="3078" width="17.7109375" style="119" customWidth="1"/>
    <col min="3079" max="3079" width="10.85546875" style="119" bestFit="1" customWidth="1"/>
    <col min="3080" max="3080" width="9.85546875" style="119" bestFit="1" customWidth="1"/>
    <col min="3081" max="3081" width="11.85546875" style="119" bestFit="1" customWidth="1"/>
    <col min="3082" max="3328" width="9.140625" style="119"/>
    <col min="3329" max="3329" width="3" style="119" customWidth="1"/>
    <col min="3330" max="3330" width="35.140625" style="119" customWidth="1"/>
    <col min="3331" max="3331" width="8.7109375" style="119" customWidth="1"/>
    <col min="3332" max="3332" width="22.140625" style="119" customWidth="1"/>
    <col min="3333" max="3333" width="19.28515625" style="119" customWidth="1"/>
    <col min="3334" max="3334" width="17.7109375" style="119" customWidth="1"/>
    <col min="3335" max="3335" width="10.85546875" style="119" bestFit="1" customWidth="1"/>
    <col min="3336" max="3336" width="9.85546875" style="119" bestFit="1" customWidth="1"/>
    <col min="3337" max="3337" width="11.85546875" style="119" bestFit="1" customWidth="1"/>
    <col min="3338" max="3584" width="9.140625" style="119"/>
    <col min="3585" max="3585" width="3" style="119" customWidth="1"/>
    <col min="3586" max="3586" width="35.140625" style="119" customWidth="1"/>
    <col min="3587" max="3587" width="8.7109375" style="119" customWidth="1"/>
    <col min="3588" max="3588" width="22.140625" style="119" customWidth="1"/>
    <col min="3589" max="3589" width="19.28515625" style="119" customWidth="1"/>
    <col min="3590" max="3590" width="17.7109375" style="119" customWidth="1"/>
    <col min="3591" max="3591" width="10.85546875" style="119" bestFit="1" customWidth="1"/>
    <col min="3592" max="3592" width="9.85546875" style="119" bestFit="1" customWidth="1"/>
    <col min="3593" max="3593" width="11.85546875" style="119" bestFit="1" customWidth="1"/>
    <col min="3594" max="3840" width="9.140625" style="119"/>
    <col min="3841" max="3841" width="3" style="119" customWidth="1"/>
    <col min="3842" max="3842" width="35.140625" style="119" customWidth="1"/>
    <col min="3843" max="3843" width="8.7109375" style="119" customWidth="1"/>
    <col min="3844" max="3844" width="22.140625" style="119" customWidth="1"/>
    <col min="3845" max="3845" width="19.28515625" style="119" customWidth="1"/>
    <col min="3846" max="3846" width="17.7109375" style="119" customWidth="1"/>
    <col min="3847" max="3847" width="10.85546875" style="119" bestFit="1" customWidth="1"/>
    <col min="3848" max="3848" width="9.85546875" style="119" bestFit="1" customWidth="1"/>
    <col min="3849" max="3849" width="11.85546875" style="119" bestFit="1" customWidth="1"/>
    <col min="3850" max="4096" width="9.140625" style="119"/>
    <col min="4097" max="4097" width="3" style="119" customWidth="1"/>
    <col min="4098" max="4098" width="35.140625" style="119" customWidth="1"/>
    <col min="4099" max="4099" width="8.7109375" style="119" customWidth="1"/>
    <col min="4100" max="4100" width="22.140625" style="119" customWidth="1"/>
    <col min="4101" max="4101" width="19.28515625" style="119" customWidth="1"/>
    <col min="4102" max="4102" width="17.7109375" style="119" customWidth="1"/>
    <col min="4103" max="4103" width="10.85546875" style="119" bestFit="1" customWidth="1"/>
    <col min="4104" max="4104" width="9.85546875" style="119" bestFit="1" customWidth="1"/>
    <col min="4105" max="4105" width="11.85546875" style="119" bestFit="1" customWidth="1"/>
    <col min="4106" max="4352" width="9.140625" style="119"/>
    <col min="4353" max="4353" width="3" style="119" customWidth="1"/>
    <col min="4354" max="4354" width="35.140625" style="119" customWidth="1"/>
    <col min="4355" max="4355" width="8.7109375" style="119" customWidth="1"/>
    <col min="4356" max="4356" width="22.140625" style="119" customWidth="1"/>
    <col min="4357" max="4357" width="19.28515625" style="119" customWidth="1"/>
    <col min="4358" max="4358" width="17.7109375" style="119" customWidth="1"/>
    <col min="4359" max="4359" width="10.85546875" style="119" bestFit="1" customWidth="1"/>
    <col min="4360" max="4360" width="9.85546875" style="119" bestFit="1" customWidth="1"/>
    <col min="4361" max="4361" width="11.85546875" style="119" bestFit="1" customWidth="1"/>
    <col min="4362" max="4608" width="9.140625" style="119"/>
    <col min="4609" max="4609" width="3" style="119" customWidth="1"/>
    <col min="4610" max="4610" width="35.140625" style="119" customWidth="1"/>
    <col min="4611" max="4611" width="8.7109375" style="119" customWidth="1"/>
    <col min="4612" max="4612" width="22.140625" style="119" customWidth="1"/>
    <col min="4613" max="4613" width="19.28515625" style="119" customWidth="1"/>
    <col min="4614" max="4614" width="17.7109375" style="119" customWidth="1"/>
    <col min="4615" max="4615" width="10.85546875" style="119" bestFit="1" customWidth="1"/>
    <col min="4616" max="4616" width="9.85546875" style="119" bestFit="1" customWidth="1"/>
    <col min="4617" max="4617" width="11.85546875" style="119" bestFit="1" customWidth="1"/>
    <col min="4618" max="4864" width="9.140625" style="119"/>
    <col min="4865" max="4865" width="3" style="119" customWidth="1"/>
    <col min="4866" max="4866" width="35.140625" style="119" customWidth="1"/>
    <col min="4867" max="4867" width="8.7109375" style="119" customWidth="1"/>
    <col min="4868" max="4868" width="22.140625" style="119" customWidth="1"/>
    <col min="4869" max="4869" width="19.28515625" style="119" customWidth="1"/>
    <col min="4870" max="4870" width="17.7109375" style="119" customWidth="1"/>
    <col min="4871" max="4871" width="10.85546875" style="119" bestFit="1" customWidth="1"/>
    <col min="4872" max="4872" width="9.85546875" style="119" bestFit="1" customWidth="1"/>
    <col min="4873" max="4873" width="11.85546875" style="119" bestFit="1" customWidth="1"/>
    <col min="4874" max="5120" width="9.140625" style="119"/>
    <col min="5121" max="5121" width="3" style="119" customWidth="1"/>
    <col min="5122" max="5122" width="35.140625" style="119" customWidth="1"/>
    <col min="5123" max="5123" width="8.7109375" style="119" customWidth="1"/>
    <col min="5124" max="5124" width="22.140625" style="119" customWidth="1"/>
    <col min="5125" max="5125" width="19.28515625" style="119" customWidth="1"/>
    <col min="5126" max="5126" width="17.7109375" style="119" customWidth="1"/>
    <col min="5127" max="5127" width="10.85546875" style="119" bestFit="1" customWidth="1"/>
    <col min="5128" max="5128" width="9.85546875" style="119" bestFit="1" customWidth="1"/>
    <col min="5129" max="5129" width="11.85546875" style="119" bestFit="1" customWidth="1"/>
    <col min="5130" max="5376" width="9.140625" style="119"/>
    <col min="5377" max="5377" width="3" style="119" customWidth="1"/>
    <col min="5378" max="5378" width="35.140625" style="119" customWidth="1"/>
    <col min="5379" max="5379" width="8.7109375" style="119" customWidth="1"/>
    <col min="5380" max="5380" width="22.140625" style="119" customWidth="1"/>
    <col min="5381" max="5381" width="19.28515625" style="119" customWidth="1"/>
    <col min="5382" max="5382" width="17.7109375" style="119" customWidth="1"/>
    <col min="5383" max="5383" width="10.85546875" style="119" bestFit="1" customWidth="1"/>
    <col min="5384" max="5384" width="9.85546875" style="119" bestFit="1" customWidth="1"/>
    <col min="5385" max="5385" width="11.85546875" style="119" bestFit="1" customWidth="1"/>
    <col min="5386" max="5632" width="9.140625" style="119"/>
    <col min="5633" max="5633" width="3" style="119" customWidth="1"/>
    <col min="5634" max="5634" width="35.140625" style="119" customWidth="1"/>
    <col min="5635" max="5635" width="8.7109375" style="119" customWidth="1"/>
    <col min="5636" max="5636" width="22.140625" style="119" customWidth="1"/>
    <col min="5637" max="5637" width="19.28515625" style="119" customWidth="1"/>
    <col min="5638" max="5638" width="17.7109375" style="119" customWidth="1"/>
    <col min="5639" max="5639" width="10.85546875" style="119" bestFit="1" customWidth="1"/>
    <col min="5640" max="5640" width="9.85546875" style="119" bestFit="1" customWidth="1"/>
    <col min="5641" max="5641" width="11.85546875" style="119" bestFit="1" customWidth="1"/>
    <col min="5642" max="5888" width="9.140625" style="119"/>
    <col min="5889" max="5889" width="3" style="119" customWidth="1"/>
    <col min="5890" max="5890" width="35.140625" style="119" customWidth="1"/>
    <col min="5891" max="5891" width="8.7109375" style="119" customWidth="1"/>
    <col min="5892" max="5892" width="22.140625" style="119" customWidth="1"/>
    <col min="5893" max="5893" width="19.28515625" style="119" customWidth="1"/>
    <col min="5894" max="5894" width="17.7109375" style="119" customWidth="1"/>
    <col min="5895" max="5895" width="10.85546875" style="119" bestFit="1" customWidth="1"/>
    <col min="5896" max="5896" width="9.85546875" style="119" bestFit="1" customWidth="1"/>
    <col min="5897" max="5897" width="11.85546875" style="119" bestFit="1" customWidth="1"/>
    <col min="5898" max="6144" width="9.140625" style="119"/>
    <col min="6145" max="6145" width="3" style="119" customWidth="1"/>
    <col min="6146" max="6146" width="35.140625" style="119" customWidth="1"/>
    <col min="6147" max="6147" width="8.7109375" style="119" customWidth="1"/>
    <col min="6148" max="6148" width="22.140625" style="119" customWidth="1"/>
    <col min="6149" max="6149" width="19.28515625" style="119" customWidth="1"/>
    <col min="6150" max="6150" width="17.7109375" style="119" customWidth="1"/>
    <col min="6151" max="6151" width="10.85546875" style="119" bestFit="1" customWidth="1"/>
    <col min="6152" max="6152" width="9.85546875" style="119" bestFit="1" customWidth="1"/>
    <col min="6153" max="6153" width="11.85546875" style="119" bestFit="1" customWidth="1"/>
    <col min="6154" max="6400" width="9.140625" style="119"/>
    <col min="6401" max="6401" width="3" style="119" customWidth="1"/>
    <col min="6402" max="6402" width="35.140625" style="119" customWidth="1"/>
    <col min="6403" max="6403" width="8.7109375" style="119" customWidth="1"/>
    <col min="6404" max="6404" width="22.140625" style="119" customWidth="1"/>
    <col min="6405" max="6405" width="19.28515625" style="119" customWidth="1"/>
    <col min="6406" max="6406" width="17.7109375" style="119" customWidth="1"/>
    <col min="6407" max="6407" width="10.85546875" style="119" bestFit="1" customWidth="1"/>
    <col min="6408" max="6408" width="9.85546875" style="119" bestFit="1" customWidth="1"/>
    <col min="6409" max="6409" width="11.85546875" style="119" bestFit="1" customWidth="1"/>
    <col min="6410" max="6656" width="9.140625" style="119"/>
    <col min="6657" max="6657" width="3" style="119" customWidth="1"/>
    <col min="6658" max="6658" width="35.140625" style="119" customWidth="1"/>
    <col min="6659" max="6659" width="8.7109375" style="119" customWidth="1"/>
    <col min="6660" max="6660" width="22.140625" style="119" customWidth="1"/>
    <col min="6661" max="6661" width="19.28515625" style="119" customWidth="1"/>
    <col min="6662" max="6662" width="17.7109375" style="119" customWidth="1"/>
    <col min="6663" max="6663" width="10.85546875" style="119" bestFit="1" customWidth="1"/>
    <col min="6664" max="6664" width="9.85546875" style="119" bestFit="1" customWidth="1"/>
    <col min="6665" max="6665" width="11.85546875" style="119" bestFit="1" customWidth="1"/>
    <col min="6666" max="6912" width="9.140625" style="119"/>
    <col min="6913" max="6913" width="3" style="119" customWidth="1"/>
    <col min="6914" max="6914" width="35.140625" style="119" customWidth="1"/>
    <col min="6915" max="6915" width="8.7109375" style="119" customWidth="1"/>
    <col min="6916" max="6916" width="22.140625" style="119" customWidth="1"/>
    <col min="6917" max="6917" width="19.28515625" style="119" customWidth="1"/>
    <col min="6918" max="6918" width="17.7109375" style="119" customWidth="1"/>
    <col min="6919" max="6919" width="10.85546875" style="119" bestFit="1" customWidth="1"/>
    <col min="6920" max="6920" width="9.85546875" style="119" bestFit="1" customWidth="1"/>
    <col min="6921" max="6921" width="11.85546875" style="119" bestFit="1" customWidth="1"/>
    <col min="6922" max="7168" width="9.140625" style="119"/>
    <col min="7169" max="7169" width="3" style="119" customWidth="1"/>
    <col min="7170" max="7170" width="35.140625" style="119" customWidth="1"/>
    <col min="7171" max="7171" width="8.7109375" style="119" customWidth="1"/>
    <col min="7172" max="7172" width="22.140625" style="119" customWidth="1"/>
    <col min="7173" max="7173" width="19.28515625" style="119" customWidth="1"/>
    <col min="7174" max="7174" width="17.7109375" style="119" customWidth="1"/>
    <col min="7175" max="7175" width="10.85546875" style="119" bestFit="1" customWidth="1"/>
    <col min="7176" max="7176" width="9.85546875" style="119" bestFit="1" customWidth="1"/>
    <col min="7177" max="7177" width="11.85546875" style="119" bestFit="1" customWidth="1"/>
    <col min="7178" max="7424" width="9.140625" style="119"/>
    <col min="7425" max="7425" width="3" style="119" customWidth="1"/>
    <col min="7426" max="7426" width="35.140625" style="119" customWidth="1"/>
    <col min="7427" max="7427" width="8.7109375" style="119" customWidth="1"/>
    <col min="7428" max="7428" width="22.140625" style="119" customWidth="1"/>
    <col min="7429" max="7429" width="19.28515625" style="119" customWidth="1"/>
    <col min="7430" max="7430" width="17.7109375" style="119" customWidth="1"/>
    <col min="7431" max="7431" width="10.85546875" style="119" bestFit="1" customWidth="1"/>
    <col min="7432" max="7432" width="9.85546875" style="119" bestFit="1" customWidth="1"/>
    <col min="7433" max="7433" width="11.85546875" style="119" bestFit="1" customWidth="1"/>
    <col min="7434" max="7680" width="9.140625" style="119"/>
    <col min="7681" max="7681" width="3" style="119" customWidth="1"/>
    <col min="7682" max="7682" width="35.140625" style="119" customWidth="1"/>
    <col min="7683" max="7683" width="8.7109375" style="119" customWidth="1"/>
    <col min="7684" max="7684" width="22.140625" style="119" customWidth="1"/>
    <col min="7685" max="7685" width="19.28515625" style="119" customWidth="1"/>
    <col min="7686" max="7686" width="17.7109375" style="119" customWidth="1"/>
    <col min="7687" max="7687" width="10.85546875" style="119" bestFit="1" customWidth="1"/>
    <col min="7688" max="7688" width="9.85546875" style="119" bestFit="1" customWidth="1"/>
    <col min="7689" max="7689" width="11.85546875" style="119" bestFit="1" customWidth="1"/>
    <col min="7690" max="7936" width="9.140625" style="119"/>
    <col min="7937" max="7937" width="3" style="119" customWidth="1"/>
    <col min="7938" max="7938" width="35.140625" style="119" customWidth="1"/>
    <col min="7939" max="7939" width="8.7109375" style="119" customWidth="1"/>
    <col min="7940" max="7940" width="22.140625" style="119" customWidth="1"/>
    <col min="7941" max="7941" width="19.28515625" style="119" customWidth="1"/>
    <col min="7942" max="7942" width="17.7109375" style="119" customWidth="1"/>
    <col min="7943" max="7943" width="10.85546875" style="119" bestFit="1" customWidth="1"/>
    <col min="7944" max="7944" width="9.85546875" style="119" bestFit="1" customWidth="1"/>
    <col min="7945" max="7945" width="11.85546875" style="119" bestFit="1" customWidth="1"/>
    <col min="7946" max="8192" width="9.140625" style="119"/>
    <col min="8193" max="8193" width="3" style="119" customWidth="1"/>
    <col min="8194" max="8194" width="35.140625" style="119" customWidth="1"/>
    <col min="8195" max="8195" width="8.7109375" style="119" customWidth="1"/>
    <col min="8196" max="8196" width="22.140625" style="119" customWidth="1"/>
    <col min="8197" max="8197" width="19.28515625" style="119" customWidth="1"/>
    <col min="8198" max="8198" width="17.7109375" style="119" customWidth="1"/>
    <col min="8199" max="8199" width="10.85546875" style="119" bestFit="1" customWidth="1"/>
    <col min="8200" max="8200" width="9.85546875" style="119" bestFit="1" customWidth="1"/>
    <col min="8201" max="8201" width="11.85546875" style="119" bestFit="1" customWidth="1"/>
    <col min="8202" max="8448" width="9.140625" style="119"/>
    <col min="8449" max="8449" width="3" style="119" customWidth="1"/>
    <col min="8450" max="8450" width="35.140625" style="119" customWidth="1"/>
    <col min="8451" max="8451" width="8.7109375" style="119" customWidth="1"/>
    <col min="8452" max="8452" width="22.140625" style="119" customWidth="1"/>
    <col min="8453" max="8453" width="19.28515625" style="119" customWidth="1"/>
    <col min="8454" max="8454" width="17.7109375" style="119" customWidth="1"/>
    <col min="8455" max="8455" width="10.85546875" style="119" bestFit="1" customWidth="1"/>
    <col min="8456" max="8456" width="9.85546875" style="119" bestFit="1" customWidth="1"/>
    <col min="8457" max="8457" width="11.85546875" style="119" bestFit="1" customWidth="1"/>
    <col min="8458" max="8704" width="9.140625" style="119"/>
    <col min="8705" max="8705" width="3" style="119" customWidth="1"/>
    <col min="8706" max="8706" width="35.140625" style="119" customWidth="1"/>
    <col min="8707" max="8707" width="8.7109375" style="119" customWidth="1"/>
    <col min="8708" max="8708" width="22.140625" style="119" customWidth="1"/>
    <col min="8709" max="8709" width="19.28515625" style="119" customWidth="1"/>
    <col min="8710" max="8710" width="17.7109375" style="119" customWidth="1"/>
    <col min="8711" max="8711" width="10.85546875" style="119" bestFit="1" customWidth="1"/>
    <col min="8712" max="8712" width="9.85546875" style="119" bestFit="1" customWidth="1"/>
    <col min="8713" max="8713" width="11.85546875" style="119" bestFit="1" customWidth="1"/>
    <col min="8714" max="8960" width="9.140625" style="119"/>
    <col min="8961" max="8961" width="3" style="119" customWidth="1"/>
    <col min="8962" max="8962" width="35.140625" style="119" customWidth="1"/>
    <col min="8963" max="8963" width="8.7109375" style="119" customWidth="1"/>
    <col min="8964" max="8964" width="22.140625" style="119" customWidth="1"/>
    <col min="8965" max="8965" width="19.28515625" style="119" customWidth="1"/>
    <col min="8966" max="8966" width="17.7109375" style="119" customWidth="1"/>
    <col min="8967" max="8967" width="10.85546875" style="119" bestFit="1" customWidth="1"/>
    <col min="8968" max="8968" width="9.85546875" style="119" bestFit="1" customWidth="1"/>
    <col min="8969" max="8969" width="11.85546875" style="119" bestFit="1" customWidth="1"/>
    <col min="8970" max="9216" width="9.140625" style="119"/>
    <col min="9217" max="9217" width="3" style="119" customWidth="1"/>
    <col min="9218" max="9218" width="35.140625" style="119" customWidth="1"/>
    <col min="9219" max="9219" width="8.7109375" style="119" customWidth="1"/>
    <col min="9220" max="9220" width="22.140625" style="119" customWidth="1"/>
    <col min="9221" max="9221" width="19.28515625" style="119" customWidth="1"/>
    <col min="9222" max="9222" width="17.7109375" style="119" customWidth="1"/>
    <col min="9223" max="9223" width="10.85546875" style="119" bestFit="1" customWidth="1"/>
    <col min="9224" max="9224" width="9.85546875" style="119" bestFit="1" customWidth="1"/>
    <col min="9225" max="9225" width="11.85546875" style="119" bestFit="1" customWidth="1"/>
    <col min="9226" max="9472" width="9.140625" style="119"/>
    <col min="9473" max="9473" width="3" style="119" customWidth="1"/>
    <col min="9474" max="9474" width="35.140625" style="119" customWidth="1"/>
    <col min="9475" max="9475" width="8.7109375" style="119" customWidth="1"/>
    <col min="9476" max="9476" width="22.140625" style="119" customWidth="1"/>
    <col min="9477" max="9477" width="19.28515625" style="119" customWidth="1"/>
    <col min="9478" max="9478" width="17.7109375" style="119" customWidth="1"/>
    <col min="9479" max="9479" width="10.85546875" style="119" bestFit="1" customWidth="1"/>
    <col min="9480" max="9480" width="9.85546875" style="119" bestFit="1" customWidth="1"/>
    <col min="9481" max="9481" width="11.85546875" style="119" bestFit="1" customWidth="1"/>
    <col min="9482" max="9728" width="9.140625" style="119"/>
    <col min="9729" max="9729" width="3" style="119" customWidth="1"/>
    <col min="9730" max="9730" width="35.140625" style="119" customWidth="1"/>
    <col min="9731" max="9731" width="8.7109375" style="119" customWidth="1"/>
    <col min="9732" max="9732" width="22.140625" style="119" customWidth="1"/>
    <col min="9733" max="9733" width="19.28515625" style="119" customWidth="1"/>
    <col min="9734" max="9734" width="17.7109375" style="119" customWidth="1"/>
    <col min="9735" max="9735" width="10.85546875" style="119" bestFit="1" customWidth="1"/>
    <col min="9736" max="9736" width="9.85546875" style="119" bestFit="1" customWidth="1"/>
    <col min="9737" max="9737" width="11.85546875" style="119" bestFit="1" customWidth="1"/>
    <col min="9738" max="9984" width="9.140625" style="119"/>
    <col min="9985" max="9985" width="3" style="119" customWidth="1"/>
    <col min="9986" max="9986" width="35.140625" style="119" customWidth="1"/>
    <col min="9987" max="9987" width="8.7109375" style="119" customWidth="1"/>
    <col min="9988" max="9988" width="22.140625" style="119" customWidth="1"/>
    <col min="9989" max="9989" width="19.28515625" style="119" customWidth="1"/>
    <col min="9990" max="9990" width="17.7109375" style="119" customWidth="1"/>
    <col min="9991" max="9991" width="10.85546875" style="119" bestFit="1" customWidth="1"/>
    <col min="9992" max="9992" width="9.85546875" style="119" bestFit="1" customWidth="1"/>
    <col min="9993" max="9993" width="11.85546875" style="119" bestFit="1" customWidth="1"/>
    <col min="9994" max="10240" width="9.140625" style="119"/>
    <col min="10241" max="10241" width="3" style="119" customWidth="1"/>
    <col min="10242" max="10242" width="35.140625" style="119" customWidth="1"/>
    <col min="10243" max="10243" width="8.7109375" style="119" customWidth="1"/>
    <col min="10244" max="10244" width="22.140625" style="119" customWidth="1"/>
    <col min="10245" max="10245" width="19.28515625" style="119" customWidth="1"/>
    <col min="10246" max="10246" width="17.7109375" style="119" customWidth="1"/>
    <col min="10247" max="10247" width="10.85546875" style="119" bestFit="1" customWidth="1"/>
    <col min="10248" max="10248" width="9.85546875" style="119" bestFit="1" customWidth="1"/>
    <col min="10249" max="10249" width="11.85546875" style="119" bestFit="1" customWidth="1"/>
    <col min="10250" max="10496" width="9.140625" style="119"/>
    <col min="10497" max="10497" width="3" style="119" customWidth="1"/>
    <col min="10498" max="10498" width="35.140625" style="119" customWidth="1"/>
    <col min="10499" max="10499" width="8.7109375" style="119" customWidth="1"/>
    <col min="10500" max="10500" width="22.140625" style="119" customWidth="1"/>
    <col min="10501" max="10501" width="19.28515625" style="119" customWidth="1"/>
    <col min="10502" max="10502" width="17.7109375" style="119" customWidth="1"/>
    <col min="10503" max="10503" width="10.85546875" style="119" bestFit="1" customWidth="1"/>
    <col min="10504" max="10504" width="9.85546875" style="119" bestFit="1" customWidth="1"/>
    <col min="10505" max="10505" width="11.85546875" style="119" bestFit="1" customWidth="1"/>
    <col min="10506" max="10752" width="9.140625" style="119"/>
    <col min="10753" max="10753" width="3" style="119" customWidth="1"/>
    <col min="10754" max="10754" width="35.140625" style="119" customWidth="1"/>
    <col min="10755" max="10755" width="8.7109375" style="119" customWidth="1"/>
    <col min="10756" max="10756" width="22.140625" style="119" customWidth="1"/>
    <col min="10757" max="10757" width="19.28515625" style="119" customWidth="1"/>
    <col min="10758" max="10758" width="17.7109375" style="119" customWidth="1"/>
    <col min="10759" max="10759" width="10.85546875" style="119" bestFit="1" customWidth="1"/>
    <col min="10760" max="10760" width="9.85546875" style="119" bestFit="1" customWidth="1"/>
    <col min="10761" max="10761" width="11.85546875" style="119" bestFit="1" customWidth="1"/>
    <col min="10762" max="11008" width="9.140625" style="119"/>
    <col min="11009" max="11009" width="3" style="119" customWidth="1"/>
    <col min="11010" max="11010" width="35.140625" style="119" customWidth="1"/>
    <col min="11011" max="11011" width="8.7109375" style="119" customWidth="1"/>
    <col min="11012" max="11012" width="22.140625" style="119" customWidth="1"/>
    <col min="11013" max="11013" width="19.28515625" style="119" customWidth="1"/>
    <col min="11014" max="11014" width="17.7109375" style="119" customWidth="1"/>
    <col min="11015" max="11015" width="10.85546875" style="119" bestFit="1" customWidth="1"/>
    <col min="11016" max="11016" width="9.85546875" style="119" bestFit="1" customWidth="1"/>
    <col min="11017" max="11017" width="11.85546875" style="119" bestFit="1" customWidth="1"/>
    <col min="11018" max="11264" width="9.140625" style="119"/>
    <col min="11265" max="11265" width="3" style="119" customWidth="1"/>
    <col min="11266" max="11266" width="35.140625" style="119" customWidth="1"/>
    <col min="11267" max="11267" width="8.7109375" style="119" customWidth="1"/>
    <col min="11268" max="11268" width="22.140625" style="119" customWidth="1"/>
    <col min="11269" max="11269" width="19.28515625" style="119" customWidth="1"/>
    <col min="11270" max="11270" width="17.7109375" style="119" customWidth="1"/>
    <col min="11271" max="11271" width="10.85546875" style="119" bestFit="1" customWidth="1"/>
    <col min="11272" max="11272" width="9.85546875" style="119" bestFit="1" customWidth="1"/>
    <col min="11273" max="11273" width="11.85546875" style="119" bestFit="1" customWidth="1"/>
    <col min="11274" max="11520" width="9.140625" style="119"/>
    <col min="11521" max="11521" width="3" style="119" customWidth="1"/>
    <col min="11522" max="11522" width="35.140625" style="119" customWidth="1"/>
    <col min="11523" max="11523" width="8.7109375" style="119" customWidth="1"/>
    <col min="11524" max="11524" width="22.140625" style="119" customWidth="1"/>
    <col min="11525" max="11525" width="19.28515625" style="119" customWidth="1"/>
    <col min="11526" max="11526" width="17.7109375" style="119" customWidth="1"/>
    <col min="11527" max="11527" width="10.85546875" style="119" bestFit="1" customWidth="1"/>
    <col min="11528" max="11528" width="9.85546875" style="119" bestFit="1" customWidth="1"/>
    <col min="11529" max="11529" width="11.85546875" style="119" bestFit="1" customWidth="1"/>
    <col min="11530" max="11776" width="9.140625" style="119"/>
    <col min="11777" max="11777" width="3" style="119" customWidth="1"/>
    <col min="11778" max="11778" width="35.140625" style="119" customWidth="1"/>
    <col min="11779" max="11779" width="8.7109375" style="119" customWidth="1"/>
    <col min="11780" max="11780" width="22.140625" style="119" customWidth="1"/>
    <col min="11781" max="11781" width="19.28515625" style="119" customWidth="1"/>
    <col min="11782" max="11782" width="17.7109375" style="119" customWidth="1"/>
    <col min="11783" max="11783" width="10.85546875" style="119" bestFit="1" customWidth="1"/>
    <col min="11784" max="11784" width="9.85546875" style="119" bestFit="1" customWidth="1"/>
    <col min="11785" max="11785" width="11.85546875" style="119" bestFit="1" customWidth="1"/>
    <col min="11786" max="12032" width="9.140625" style="119"/>
    <col min="12033" max="12033" width="3" style="119" customWidth="1"/>
    <col min="12034" max="12034" width="35.140625" style="119" customWidth="1"/>
    <col min="12035" max="12035" width="8.7109375" style="119" customWidth="1"/>
    <col min="12036" max="12036" width="22.140625" style="119" customWidth="1"/>
    <col min="12037" max="12037" width="19.28515625" style="119" customWidth="1"/>
    <col min="12038" max="12038" width="17.7109375" style="119" customWidth="1"/>
    <col min="12039" max="12039" width="10.85546875" style="119" bestFit="1" customWidth="1"/>
    <col min="12040" max="12040" width="9.85546875" style="119" bestFit="1" customWidth="1"/>
    <col min="12041" max="12041" width="11.85546875" style="119" bestFit="1" customWidth="1"/>
    <col min="12042" max="12288" width="9.140625" style="119"/>
    <col min="12289" max="12289" width="3" style="119" customWidth="1"/>
    <col min="12290" max="12290" width="35.140625" style="119" customWidth="1"/>
    <col min="12291" max="12291" width="8.7109375" style="119" customWidth="1"/>
    <col min="12292" max="12292" width="22.140625" style="119" customWidth="1"/>
    <col min="12293" max="12293" width="19.28515625" style="119" customWidth="1"/>
    <col min="12294" max="12294" width="17.7109375" style="119" customWidth="1"/>
    <col min="12295" max="12295" width="10.85546875" style="119" bestFit="1" customWidth="1"/>
    <col min="12296" max="12296" width="9.85546875" style="119" bestFit="1" customWidth="1"/>
    <col min="12297" max="12297" width="11.85546875" style="119" bestFit="1" customWidth="1"/>
    <col min="12298" max="12544" width="9.140625" style="119"/>
    <col min="12545" max="12545" width="3" style="119" customWidth="1"/>
    <col min="12546" max="12546" width="35.140625" style="119" customWidth="1"/>
    <col min="12547" max="12547" width="8.7109375" style="119" customWidth="1"/>
    <col min="12548" max="12548" width="22.140625" style="119" customWidth="1"/>
    <col min="12549" max="12549" width="19.28515625" style="119" customWidth="1"/>
    <col min="12550" max="12550" width="17.7109375" style="119" customWidth="1"/>
    <col min="12551" max="12551" width="10.85546875" style="119" bestFit="1" customWidth="1"/>
    <col min="12552" max="12552" width="9.85546875" style="119" bestFit="1" customWidth="1"/>
    <col min="12553" max="12553" width="11.85546875" style="119" bestFit="1" customWidth="1"/>
    <col min="12554" max="12800" width="9.140625" style="119"/>
    <col min="12801" max="12801" width="3" style="119" customWidth="1"/>
    <col min="12802" max="12802" width="35.140625" style="119" customWidth="1"/>
    <col min="12803" max="12803" width="8.7109375" style="119" customWidth="1"/>
    <col min="12804" max="12804" width="22.140625" style="119" customWidth="1"/>
    <col min="12805" max="12805" width="19.28515625" style="119" customWidth="1"/>
    <col min="12806" max="12806" width="17.7109375" style="119" customWidth="1"/>
    <col min="12807" max="12807" width="10.85546875" style="119" bestFit="1" customWidth="1"/>
    <col min="12808" max="12808" width="9.85546875" style="119" bestFit="1" customWidth="1"/>
    <col min="12809" max="12809" width="11.85546875" style="119" bestFit="1" customWidth="1"/>
    <col min="12810" max="13056" width="9.140625" style="119"/>
    <col min="13057" max="13057" width="3" style="119" customWidth="1"/>
    <col min="13058" max="13058" width="35.140625" style="119" customWidth="1"/>
    <col min="13059" max="13059" width="8.7109375" style="119" customWidth="1"/>
    <col min="13060" max="13060" width="22.140625" style="119" customWidth="1"/>
    <col min="13061" max="13061" width="19.28515625" style="119" customWidth="1"/>
    <col min="13062" max="13062" width="17.7109375" style="119" customWidth="1"/>
    <col min="13063" max="13063" width="10.85546875" style="119" bestFit="1" customWidth="1"/>
    <col min="13064" max="13064" width="9.85546875" style="119" bestFit="1" customWidth="1"/>
    <col min="13065" max="13065" width="11.85546875" style="119" bestFit="1" customWidth="1"/>
    <col min="13066" max="13312" width="9.140625" style="119"/>
    <col min="13313" max="13313" width="3" style="119" customWidth="1"/>
    <col min="13314" max="13314" width="35.140625" style="119" customWidth="1"/>
    <col min="13315" max="13315" width="8.7109375" style="119" customWidth="1"/>
    <col min="13316" max="13316" width="22.140625" style="119" customWidth="1"/>
    <col min="13317" max="13317" width="19.28515625" style="119" customWidth="1"/>
    <col min="13318" max="13318" width="17.7109375" style="119" customWidth="1"/>
    <col min="13319" max="13319" width="10.85546875" style="119" bestFit="1" customWidth="1"/>
    <col min="13320" max="13320" width="9.85546875" style="119" bestFit="1" customWidth="1"/>
    <col min="13321" max="13321" width="11.85546875" style="119" bestFit="1" customWidth="1"/>
    <col min="13322" max="13568" width="9.140625" style="119"/>
    <col min="13569" max="13569" width="3" style="119" customWidth="1"/>
    <col min="13570" max="13570" width="35.140625" style="119" customWidth="1"/>
    <col min="13571" max="13571" width="8.7109375" style="119" customWidth="1"/>
    <col min="13572" max="13572" width="22.140625" style="119" customWidth="1"/>
    <col min="13573" max="13573" width="19.28515625" style="119" customWidth="1"/>
    <col min="13574" max="13574" width="17.7109375" style="119" customWidth="1"/>
    <col min="13575" max="13575" width="10.85546875" style="119" bestFit="1" customWidth="1"/>
    <col min="13576" max="13576" width="9.85546875" style="119" bestFit="1" customWidth="1"/>
    <col min="13577" max="13577" width="11.85546875" style="119" bestFit="1" customWidth="1"/>
    <col min="13578" max="13824" width="9.140625" style="119"/>
    <col min="13825" max="13825" width="3" style="119" customWidth="1"/>
    <col min="13826" max="13826" width="35.140625" style="119" customWidth="1"/>
    <col min="13827" max="13827" width="8.7109375" style="119" customWidth="1"/>
    <col min="13828" max="13828" width="22.140625" style="119" customWidth="1"/>
    <col min="13829" max="13829" width="19.28515625" style="119" customWidth="1"/>
    <col min="13830" max="13830" width="17.7109375" style="119" customWidth="1"/>
    <col min="13831" max="13831" width="10.85546875" style="119" bestFit="1" customWidth="1"/>
    <col min="13832" max="13832" width="9.85546875" style="119" bestFit="1" customWidth="1"/>
    <col min="13833" max="13833" width="11.85546875" style="119" bestFit="1" customWidth="1"/>
    <col min="13834" max="14080" width="9.140625" style="119"/>
    <col min="14081" max="14081" width="3" style="119" customWidth="1"/>
    <col min="14082" max="14082" width="35.140625" style="119" customWidth="1"/>
    <col min="14083" max="14083" width="8.7109375" style="119" customWidth="1"/>
    <col min="14084" max="14084" width="22.140625" style="119" customWidth="1"/>
    <col min="14085" max="14085" width="19.28515625" style="119" customWidth="1"/>
    <col min="14086" max="14086" width="17.7109375" style="119" customWidth="1"/>
    <col min="14087" max="14087" width="10.85546875" style="119" bestFit="1" customWidth="1"/>
    <col min="14088" max="14088" width="9.85546875" style="119" bestFit="1" customWidth="1"/>
    <col min="14089" max="14089" width="11.85546875" style="119" bestFit="1" customWidth="1"/>
    <col min="14090" max="14336" width="9.140625" style="119"/>
    <col min="14337" max="14337" width="3" style="119" customWidth="1"/>
    <col min="14338" max="14338" width="35.140625" style="119" customWidth="1"/>
    <col min="14339" max="14339" width="8.7109375" style="119" customWidth="1"/>
    <col min="14340" max="14340" width="22.140625" style="119" customWidth="1"/>
    <col min="14341" max="14341" width="19.28515625" style="119" customWidth="1"/>
    <col min="14342" max="14342" width="17.7109375" style="119" customWidth="1"/>
    <col min="14343" max="14343" width="10.85546875" style="119" bestFit="1" customWidth="1"/>
    <col min="14344" max="14344" width="9.85546875" style="119" bestFit="1" customWidth="1"/>
    <col min="14345" max="14345" width="11.85546875" style="119" bestFit="1" customWidth="1"/>
    <col min="14346" max="14592" width="9.140625" style="119"/>
    <col min="14593" max="14593" width="3" style="119" customWidth="1"/>
    <col min="14594" max="14594" width="35.140625" style="119" customWidth="1"/>
    <col min="14595" max="14595" width="8.7109375" style="119" customWidth="1"/>
    <col min="14596" max="14596" width="22.140625" style="119" customWidth="1"/>
    <col min="14597" max="14597" width="19.28515625" style="119" customWidth="1"/>
    <col min="14598" max="14598" width="17.7109375" style="119" customWidth="1"/>
    <col min="14599" max="14599" width="10.85546875" style="119" bestFit="1" customWidth="1"/>
    <col min="14600" max="14600" width="9.85546875" style="119" bestFit="1" customWidth="1"/>
    <col min="14601" max="14601" width="11.85546875" style="119" bestFit="1" customWidth="1"/>
    <col min="14602" max="14848" width="9.140625" style="119"/>
    <col min="14849" max="14849" width="3" style="119" customWidth="1"/>
    <col min="14850" max="14850" width="35.140625" style="119" customWidth="1"/>
    <col min="14851" max="14851" width="8.7109375" style="119" customWidth="1"/>
    <col min="14852" max="14852" width="22.140625" style="119" customWidth="1"/>
    <col min="14853" max="14853" width="19.28515625" style="119" customWidth="1"/>
    <col min="14854" max="14854" width="17.7109375" style="119" customWidth="1"/>
    <col min="14855" max="14855" width="10.85546875" style="119" bestFit="1" customWidth="1"/>
    <col min="14856" max="14856" width="9.85546875" style="119" bestFit="1" customWidth="1"/>
    <col min="14857" max="14857" width="11.85546875" style="119" bestFit="1" customWidth="1"/>
    <col min="14858" max="15104" width="9.140625" style="119"/>
    <col min="15105" max="15105" width="3" style="119" customWidth="1"/>
    <col min="15106" max="15106" width="35.140625" style="119" customWidth="1"/>
    <col min="15107" max="15107" width="8.7109375" style="119" customWidth="1"/>
    <col min="15108" max="15108" width="22.140625" style="119" customWidth="1"/>
    <col min="15109" max="15109" width="19.28515625" style="119" customWidth="1"/>
    <col min="15110" max="15110" width="17.7109375" style="119" customWidth="1"/>
    <col min="15111" max="15111" width="10.85546875" style="119" bestFit="1" customWidth="1"/>
    <col min="15112" max="15112" width="9.85546875" style="119" bestFit="1" customWidth="1"/>
    <col min="15113" max="15113" width="11.85546875" style="119" bestFit="1" customWidth="1"/>
    <col min="15114" max="15360" width="9.140625" style="119"/>
    <col min="15361" max="15361" width="3" style="119" customWidth="1"/>
    <col min="15362" max="15362" width="35.140625" style="119" customWidth="1"/>
    <col min="15363" max="15363" width="8.7109375" style="119" customWidth="1"/>
    <col min="15364" max="15364" width="22.140625" style="119" customWidth="1"/>
    <col min="15365" max="15365" width="19.28515625" style="119" customWidth="1"/>
    <col min="15366" max="15366" width="17.7109375" style="119" customWidth="1"/>
    <col min="15367" max="15367" width="10.85546875" style="119" bestFit="1" customWidth="1"/>
    <col min="15368" max="15368" width="9.85546875" style="119" bestFit="1" customWidth="1"/>
    <col min="15369" max="15369" width="11.85546875" style="119" bestFit="1" customWidth="1"/>
    <col min="15370" max="15616" width="9.140625" style="119"/>
    <col min="15617" max="15617" width="3" style="119" customWidth="1"/>
    <col min="15618" max="15618" width="35.140625" style="119" customWidth="1"/>
    <col min="15619" max="15619" width="8.7109375" style="119" customWidth="1"/>
    <col min="15620" max="15620" width="22.140625" style="119" customWidth="1"/>
    <col min="15621" max="15621" width="19.28515625" style="119" customWidth="1"/>
    <col min="15622" max="15622" width="17.7109375" style="119" customWidth="1"/>
    <col min="15623" max="15623" width="10.85546875" style="119" bestFit="1" customWidth="1"/>
    <col min="15624" max="15624" width="9.85546875" style="119" bestFit="1" customWidth="1"/>
    <col min="15625" max="15625" width="11.85546875" style="119" bestFit="1" customWidth="1"/>
    <col min="15626" max="15872" width="9.140625" style="119"/>
    <col min="15873" max="15873" width="3" style="119" customWidth="1"/>
    <col min="15874" max="15874" width="35.140625" style="119" customWidth="1"/>
    <col min="15875" max="15875" width="8.7109375" style="119" customWidth="1"/>
    <col min="15876" max="15876" width="22.140625" style="119" customWidth="1"/>
    <col min="15877" max="15877" width="19.28515625" style="119" customWidth="1"/>
    <col min="15878" max="15878" width="17.7109375" style="119" customWidth="1"/>
    <col min="15879" max="15879" width="10.85546875" style="119" bestFit="1" customWidth="1"/>
    <col min="15880" max="15880" width="9.85546875" style="119" bestFit="1" customWidth="1"/>
    <col min="15881" max="15881" width="11.85546875" style="119" bestFit="1" customWidth="1"/>
    <col min="15882" max="16128" width="9.140625" style="119"/>
    <col min="16129" max="16129" width="3" style="119" customWidth="1"/>
    <col min="16130" max="16130" width="35.140625" style="119" customWidth="1"/>
    <col min="16131" max="16131" width="8.7109375" style="119" customWidth="1"/>
    <col min="16132" max="16132" width="22.140625" style="119" customWidth="1"/>
    <col min="16133" max="16133" width="19.28515625" style="119" customWidth="1"/>
    <col min="16134" max="16134" width="17.7109375" style="119" customWidth="1"/>
    <col min="16135" max="16135" width="10.85546875" style="119" bestFit="1" customWidth="1"/>
    <col min="16136" max="16136" width="9.85546875" style="119" bestFit="1" customWidth="1"/>
    <col min="16137" max="16137" width="11.85546875" style="119" bestFit="1" customWidth="1"/>
    <col min="16138" max="16384" width="9.140625" style="119"/>
  </cols>
  <sheetData>
    <row r="1" spans="1:9" ht="18">
      <c r="B1" s="299" t="s">
        <v>0</v>
      </c>
      <c r="C1" s="299"/>
      <c r="D1" s="299"/>
      <c r="E1" s="299"/>
      <c r="F1" s="124"/>
      <c r="H1" s="125"/>
      <c r="I1" s="125"/>
    </row>
    <row r="2" spans="1:9" ht="18">
      <c r="B2" s="299" t="s">
        <v>325</v>
      </c>
      <c r="C2" s="299"/>
      <c r="D2" s="299"/>
      <c r="E2" s="299"/>
      <c r="F2" s="299"/>
      <c r="H2" s="125"/>
      <c r="I2" s="125"/>
    </row>
    <row r="3" spans="1:9" ht="18">
      <c r="B3" s="123" t="s">
        <v>326</v>
      </c>
      <c r="C3" s="126"/>
      <c r="D3" s="127"/>
      <c r="E3" s="124"/>
      <c r="F3" s="124"/>
      <c r="H3" s="125"/>
      <c r="I3" s="125"/>
    </row>
    <row r="4" spans="1:9" ht="18">
      <c r="B4" s="123"/>
      <c r="C4" s="126"/>
      <c r="D4" s="127"/>
      <c r="E4" s="124"/>
      <c r="F4" s="124"/>
      <c r="H4" s="125"/>
      <c r="I4" s="125"/>
    </row>
    <row r="5" spans="1:9" ht="18">
      <c r="B5" s="123"/>
      <c r="C5" s="126"/>
      <c r="D5" s="127"/>
      <c r="E5" s="124"/>
      <c r="F5" s="124"/>
      <c r="H5" s="125"/>
      <c r="I5" s="125"/>
    </row>
    <row r="6" spans="1:9" ht="17.100000000000001" customHeight="1">
      <c r="B6" s="300" t="s">
        <v>327</v>
      </c>
      <c r="C6" s="301"/>
      <c r="D6" s="301"/>
      <c r="E6" s="128"/>
      <c r="F6" s="128"/>
      <c r="H6" s="125"/>
      <c r="I6" s="125"/>
    </row>
    <row r="7" spans="1:9" ht="28.5" customHeight="1">
      <c r="B7" s="129" t="s">
        <v>41</v>
      </c>
      <c r="C7" s="130" t="s">
        <v>20</v>
      </c>
      <c r="D7" s="131" t="s">
        <v>328</v>
      </c>
      <c r="E7" s="132" t="s">
        <v>329</v>
      </c>
      <c r="F7" s="132" t="s">
        <v>330</v>
      </c>
      <c r="H7" s="125"/>
      <c r="I7" s="125"/>
    </row>
    <row r="8" spans="1:9" ht="17.100000000000001" customHeight="1">
      <c r="A8" s="120"/>
      <c r="B8" s="302" t="s">
        <v>331</v>
      </c>
      <c r="C8" s="303"/>
      <c r="D8" s="303"/>
      <c r="E8" s="303"/>
      <c r="F8" s="304"/>
    </row>
    <row r="9" spans="1:9" ht="17.100000000000001" customHeight="1">
      <c r="A9" s="120"/>
      <c r="B9" s="133" t="s">
        <v>290</v>
      </c>
      <c r="C9" s="134" t="s">
        <v>291</v>
      </c>
      <c r="D9" s="135">
        <v>1</v>
      </c>
      <c r="E9" s="136">
        <v>10000</v>
      </c>
      <c r="F9" s="137">
        <v>60500</v>
      </c>
    </row>
    <row r="10" spans="1:9" ht="16.5" customHeight="1">
      <c r="A10" s="120"/>
      <c r="B10" s="134" t="s">
        <v>332</v>
      </c>
      <c r="C10" s="138"/>
      <c r="D10" s="135">
        <f>SUM(D9)</f>
        <v>1</v>
      </c>
      <c r="E10" s="136">
        <f>SUM(E9)</f>
        <v>10000</v>
      </c>
      <c r="F10" s="137">
        <f>SUM(F9)</f>
        <v>60500</v>
      </c>
    </row>
    <row r="11" spans="1:9">
      <c r="A11" s="120"/>
      <c r="B11" s="305" t="s">
        <v>40</v>
      </c>
      <c r="C11" s="306"/>
      <c r="D11" s="135">
        <f>D10</f>
        <v>1</v>
      </c>
      <c r="E11" s="136">
        <f>E10</f>
        <v>10000</v>
      </c>
      <c r="F11" s="137">
        <f>F10</f>
        <v>60500</v>
      </c>
    </row>
    <row r="12" spans="1:9">
      <c r="A12" s="120"/>
      <c r="B12" s="139"/>
      <c r="C12" s="139"/>
      <c r="D12" s="140"/>
      <c r="E12" s="141"/>
      <c r="F12" s="141"/>
    </row>
    <row r="13" spans="1:9">
      <c r="A13" s="120"/>
      <c r="B13" s="120"/>
      <c r="D13" s="142"/>
      <c r="E13" s="143"/>
      <c r="F13" s="143"/>
    </row>
    <row r="14" spans="1:9" ht="18.75">
      <c r="A14" s="120"/>
      <c r="B14" s="144" t="s">
        <v>333</v>
      </c>
      <c r="C14" s="145"/>
      <c r="D14" s="146"/>
      <c r="E14" s="147"/>
      <c r="F14" s="148"/>
    </row>
    <row r="15" spans="1:9" ht="31.5">
      <c r="A15" s="120"/>
      <c r="B15" s="149" t="s">
        <v>41</v>
      </c>
      <c r="C15" s="130" t="s">
        <v>20</v>
      </c>
      <c r="D15" s="150" t="s">
        <v>328</v>
      </c>
      <c r="E15" s="151" t="s">
        <v>329</v>
      </c>
      <c r="F15" s="151" t="s">
        <v>330</v>
      </c>
    </row>
    <row r="16" spans="1:9">
      <c r="A16" s="120"/>
      <c r="B16" s="302" t="s">
        <v>29</v>
      </c>
      <c r="C16" s="303"/>
      <c r="D16" s="303"/>
      <c r="E16" s="303"/>
      <c r="F16" s="304"/>
    </row>
    <row r="17" spans="1:6" ht="17.100000000000001" customHeight="1">
      <c r="A17" s="152"/>
      <c r="B17" s="133" t="s">
        <v>334</v>
      </c>
      <c r="C17" s="133" t="s">
        <v>120</v>
      </c>
      <c r="D17" s="135">
        <v>1</v>
      </c>
      <c r="E17" s="136">
        <v>46511</v>
      </c>
      <c r="F17" s="137">
        <v>199997.3</v>
      </c>
    </row>
    <row r="18" spans="1:6">
      <c r="A18" s="152"/>
      <c r="B18" s="134" t="s">
        <v>335</v>
      </c>
      <c r="C18" s="138"/>
      <c r="D18" s="135">
        <f>SUM(D17)</f>
        <v>1</v>
      </c>
      <c r="E18" s="136">
        <f>SUM(E17)</f>
        <v>46511</v>
      </c>
      <c r="F18" s="137">
        <f>SUM(F17)</f>
        <v>199997.3</v>
      </c>
    </row>
    <row r="19" spans="1:6">
      <c r="A19" s="152"/>
      <c r="B19" s="297" t="s">
        <v>40</v>
      </c>
      <c r="C19" s="298"/>
      <c r="D19" s="135">
        <f>D18</f>
        <v>1</v>
      </c>
      <c r="E19" s="136">
        <f>E18</f>
        <v>46511</v>
      </c>
      <c r="F19" s="137">
        <f>F18</f>
        <v>199997.3</v>
      </c>
    </row>
    <row r="20" spans="1:6" ht="18">
      <c r="A20" s="153"/>
      <c r="B20" s="153"/>
      <c r="C20" s="152"/>
      <c r="D20" s="124"/>
      <c r="E20" s="124"/>
      <c r="F20" s="124"/>
    </row>
    <row r="21" spans="1:6" ht="18">
      <c r="A21" s="153"/>
      <c r="B21" s="153"/>
      <c r="C21" s="152"/>
      <c r="D21" s="124"/>
      <c r="E21" s="124"/>
      <c r="F21" s="124"/>
    </row>
    <row r="22" spans="1:6">
      <c r="A22" s="153"/>
      <c r="B22" s="153"/>
      <c r="C22" s="152"/>
    </row>
    <row r="23" spans="1:6">
      <c r="A23" s="153"/>
      <c r="B23" s="153"/>
      <c r="C23" s="152"/>
    </row>
  </sheetData>
  <mergeCells count="7">
    <mergeCell ref="B19:C19"/>
    <mergeCell ref="B1:E1"/>
    <mergeCell ref="B2:F2"/>
    <mergeCell ref="B6:D6"/>
    <mergeCell ref="B8:F8"/>
    <mergeCell ref="B11:C11"/>
    <mergeCell ref="B16:F16"/>
  </mergeCells>
  <pageMargins left="0.7" right="0" top="0.75" bottom="0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07" t="s">
        <v>0</v>
      </c>
      <c r="C1" s="307"/>
      <c r="D1" s="6"/>
      <c r="E1" s="6"/>
      <c r="F1" s="6"/>
    </row>
    <row r="2" spans="1:6" ht="27.95" customHeight="1">
      <c r="A2" s="5"/>
      <c r="B2" s="310" t="s">
        <v>320</v>
      </c>
      <c r="C2" s="310"/>
      <c r="D2" s="310"/>
      <c r="E2" s="310"/>
      <c r="F2" s="310"/>
    </row>
    <row r="3" spans="1:6" ht="42.75" customHeight="1">
      <c r="B3" s="308" t="s">
        <v>47</v>
      </c>
      <c r="C3" s="309"/>
      <c r="D3" s="309"/>
      <c r="E3" s="309"/>
      <c r="F3" s="309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95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98</v>
      </c>
      <c r="C6" s="16" t="s">
        <v>57</v>
      </c>
      <c r="D6" s="19" t="s">
        <v>58</v>
      </c>
      <c r="E6" s="18" t="s">
        <v>55</v>
      </c>
      <c r="F6" s="20" t="s">
        <v>55</v>
      </c>
    </row>
    <row r="7" spans="1:6" ht="20.100000000000001" customHeight="1">
      <c r="B7" s="15" t="s">
        <v>94</v>
      </c>
      <c r="C7" s="16" t="s">
        <v>52</v>
      </c>
      <c r="D7" s="19" t="s">
        <v>56</v>
      </c>
      <c r="E7" s="18">
        <v>1001095</v>
      </c>
      <c r="F7" s="20" t="s">
        <v>55</v>
      </c>
    </row>
    <row r="8" spans="1:6" ht="20.100000000000001" customHeight="1">
      <c r="B8" s="15" t="s">
        <v>94</v>
      </c>
      <c r="C8" s="16" t="s">
        <v>57</v>
      </c>
      <c r="D8" s="19" t="s">
        <v>59</v>
      </c>
      <c r="E8" s="18" t="s">
        <v>55</v>
      </c>
      <c r="F8" s="20" t="s">
        <v>55</v>
      </c>
    </row>
    <row r="9" spans="1:6" ht="20.100000000000001" customHeight="1">
      <c r="B9" s="15" t="s">
        <v>98</v>
      </c>
      <c r="C9" s="21" t="s">
        <v>60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21" t="s">
        <v>60</v>
      </c>
      <c r="D10" s="19" t="s">
        <v>62</v>
      </c>
      <c r="E10" s="18" t="s">
        <v>55</v>
      </c>
      <c r="F10" s="20" t="s">
        <v>55</v>
      </c>
    </row>
    <row r="11" spans="1:6" ht="20.100000000000001" customHeight="1">
      <c r="B11" s="15" t="s">
        <v>97</v>
      </c>
      <c r="C11" s="16" t="s">
        <v>52</v>
      </c>
      <c r="D11" s="19" t="s">
        <v>100</v>
      </c>
      <c r="E11" s="18" t="s">
        <v>55</v>
      </c>
      <c r="F11" s="20" t="s">
        <v>55</v>
      </c>
    </row>
    <row r="12" spans="1:6" ht="20.100000000000001" customHeight="1">
      <c r="B12" s="15" t="s">
        <v>96</v>
      </c>
      <c r="C12" s="16" t="s">
        <v>52</v>
      </c>
      <c r="D12" s="19" t="s">
        <v>101</v>
      </c>
      <c r="E12" s="18" t="s">
        <v>55</v>
      </c>
      <c r="F12" s="20" t="s">
        <v>55</v>
      </c>
    </row>
    <row r="13" spans="1:6" ht="20.100000000000001" customHeight="1">
      <c r="B13" s="22" t="s">
        <v>97</v>
      </c>
      <c r="C13" s="23" t="s">
        <v>57</v>
      </c>
      <c r="D13" s="24" t="s">
        <v>197</v>
      </c>
      <c r="E13" s="25">
        <v>506767</v>
      </c>
      <c r="F13" s="20" t="s">
        <v>55</v>
      </c>
    </row>
    <row r="14" spans="1:6" ht="20.100000000000001" customHeight="1">
      <c r="B14" s="15" t="s">
        <v>96</v>
      </c>
      <c r="C14" s="16" t="s">
        <v>57</v>
      </c>
      <c r="D14" s="19" t="s">
        <v>99</v>
      </c>
      <c r="E14" s="18">
        <v>1026082</v>
      </c>
      <c r="F14" s="20" t="s">
        <v>55</v>
      </c>
    </row>
    <row r="15" spans="1:6" ht="20.100000000000001" customHeight="1">
      <c r="B15" s="15" t="s">
        <v>97</v>
      </c>
      <c r="C15" s="21" t="s">
        <v>60</v>
      </c>
      <c r="D15" s="19" t="s">
        <v>200</v>
      </c>
      <c r="E15" s="18" t="s">
        <v>55</v>
      </c>
      <c r="F15" s="20" t="s">
        <v>55</v>
      </c>
    </row>
    <row r="16" spans="1:6" ht="20.100000000000001" customHeight="1">
      <c r="B16" s="15" t="s">
        <v>96</v>
      </c>
      <c r="C16" s="21" t="s">
        <v>60</v>
      </c>
      <c r="D16" s="19" t="s">
        <v>201</v>
      </c>
      <c r="E16" s="18" t="s">
        <v>55</v>
      </c>
      <c r="F16" s="20" t="s">
        <v>55</v>
      </c>
    </row>
    <row r="17" spans="2:6" ht="20.100000000000001" customHeight="1">
      <c r="B17" s="15" t="s">
        <v>231</v>
      </c>
      <c r="C17" s="21" t="s">
        <v>52</v>
      </c>
      <c r="D17" s="19" t="s">
        <v>233</v>
      </c>
      <c r="E17" s="18" t="s">
        <v>55</v>
      </c>
      <c r="F17" s="20" t="s">
        <v>55</v>
      </c>
    </row>
    <row r="18" spans="2:6" ht="20.100000000000001" customHeight="1">
      <c r="B18" s="15" t="s">
        <v>232</v>
      </c>
      <c r="C18" s="21" t="s">
        <v>57</v>
      </c>
      <c r="D18" s="19" t="s">
        <v>234</v>
      </c>
      <c r="E18" s="18" t="s">
        <v>55</v>
      </c>
      <c r="F18" s="20" t="s">
        <v>55</v>
      </c>
    </row>
    <row r="19" spans="2:6" ht="20.100000000000001" customHeight="1">
      <c r="B19" s="15" t="s">
        <v>231</v>
      </c>
      <c r="C19" s="21" t="s">
        <v>57</v>
      </c>
      <c r="D19" s="19" t="s">
        <v>235</v>
      </c>
      <c r="E19" s="18" t="s">
        <v>55</v>
      </c>
      <c r="F19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5" customWidth="1"/>
    <col min="3" max="3" width="89.7109375" style="2" customWidth="1"/>
    <col min="4" max="16384" width="9" style="2"/>
  </cols>
  <sheetData>
    <row r="1" spans="1:3" ht="27.95" customHeight="1">
      <c r="A1" s="311" t="s">
        <v>63</v>
      </c>
      <c r="B1" s="311"/>
      <c r="C1" s="311"/>
    </row>
    <row r="2" spans="1:3" ht="34.5" customHeight="1">
      <c r="A2" s="1" t="s">
        <v>64</v>
      </c>
      <c r="B2" s="11" t="s">
        <v>65</v>
      </c>
      <c r="C2" s="12" t="s">
        <v>66</v>
      </c>
    </row>
    <row r="3" spans="1:3" ht="34.5" customHeight="1">
      <c r="A3" s="13" t="s">
        <v>67</v>
      </c>
      <c r="B3" s="11">
        <v>45515</v>
      </c>
      <c r="C3" s="12" t="s">
        <v>68</v>
      </c>
    </row>
    <row r="4" spans="1:3" ht="34.5" customHeight="1">
      <c r="A4" s="13" t="s">
        <v>69</v>
      </c>
      <c r="B4" s="11">
        <v>45530</v>
      </c>
      <c r="C4" s="12" t="s">
        <v>70</v>
      </c>
    </row>
    <row r="5" spans="1:3" ht="34.5" customHeight="1">
      <c r="A5" s="13" t="s">
        <v>71</v>
      </c>
      <c r="B5" s="11">
        <v>45530</v>
      </c>
      <c r="C5" s="12" t="s">
        <v>72</v>
      </c>
    </row>
    <row r="6" spans="1:3" ht="34.5" customHeight="1">
      <c r="A6" s="1" t="s">
        <v>73</v>
      </c>
      <c r="B6" s="11">
        <v>45530</v>
      </c>
      <c r="C6" s="12" t="s">
        <v>74</v>
      </c>
    </row>
    <row r="7" spans="1:3" ht="34.5" customHeight="1">
      <c r="A7" s="1" t="s">
        <v>75</v>
      </c>
      <c r="B7" s="11">
        <v>45560</v>
      </c>
      <c r="C7" s="12" t="s">
        <v>76</v>
      </c>
    </row>
    <row r="8" spans="1:3" ht="25.5" customHeight="1">
      <c r="A8" s="1" t="s">
        <v>193</v>
      </c>
      <c r="B8" s="11" t="s">
        <v>192</v>
      </c>
      <c r="C8" s="12" t="s">
        <v>194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2025-11-02T10:38:06Z</cp:lastPrinted>
  <dcterms:created xsi:type="dcterms:W3CDTF">2024-09-12T06:50:39Z</dcterms:created>
  <dcterms:modified xsi:type="dcterms:W3CDTF">2025-11-02T11:08:19Z</dcterms:modified>
</cp:coreProperties>
</file>